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ty" sheetId="1" r:id="rId1"/>
    <sheet name="Arkusz3" sheetId="2" r:id="rId2"/>
  </sheets>
  <definedNames>
    <definedName name="_xlnm.Print_Area" localSheetId="0">'Maty'!$A$1:$L$64</definedName>
  </definedNames>
  <calcPr fullCalcOnLoad="1"/>
</workbook>
</file>

<file path=xl/sharedStrings.xml><?xml version="1.0" encoding="utf-8"?>
<sst xmlns="http://schemas.openxmlformats.org/spreadsheetml/2006/main" count="116" uniqueCount="73">
  <si>
    <t>Lp.</t>
  </si>
  <si>
    <t>Obiekt</t>
  </si>
  <si>
    <t>Ilość 
/szt./</t>
  </si>
  <si>
    <t xml:space="preserve">Ogólna ilość wymian </t>
  </si>
  <si>
    <t xml:space="preserve">Ogółem wartość  </t>
  </si>
  <si>
    <t>m2</t>
  </si>
  <si>
    <t>netto</t>
  </si>
  <si>
    <t>stawka VAT</t>
  </si>
  <si>
    <t>brutto</t>
  </si>
  <si>
    <t>co 2 tygodnie</t>
  </si>
  <si>
    <t>110x200</t>
  </si>
  <si>
    <t>150 x 85</t>
  </si>
  <si>
    <t>150x200</t>
  </si>
  <si>
    <t>150x85</t>
  </si>
  <si>
    <t>85x85</t>
  </si>
  <si>
    <t>150x240</t>
  </si>
  <si>
    <t>Budynek przy ul. Pawińskiego 3 (logistyka)</t>
  </si>
  <si>
    <t>85 x 150</t>
  </si>
  <si>
    <t>60 x 90</t>
  </si>
  <si>
    <t>200x90</t>
  </si>
  <si>
    <t xml:space="preserve">Budynek przy ul. Żwirki i Wigury 81 </t>
  </si>
  <si>
    <t>80x80</t>
  </si>
  <si>
    <t>DOMY STUDENCKIE</t>
  </si>
  <si>
    <t>85x150</t>
  </si>
  <si>
    <t xml:space="preserve">Często- 
tliwość wymian </t>
  </si>
  <si>
    <t>Wymiary mat /cm/</t>
  </si>
  <si>
    <t>150x300</t>
  </si>
  <si>
    <t>240x150</t>
  </si>
  <si>
    <t>200x115</t>
  </si>
  <si>
    <t>150x400</t>
  </si>
  <si>
    <t>120x120</t>
  </si>
  <si>
    <t>115x200</t>
  </si>
  <si>
    <t xml:space="preserve">Załącznik nr 1 
do umowy nr ……………………………. </t>
  </si>
  <si>
    <t>Ogółem:</t>
  </si>
  <si>
    <t>Razem:</t>
  </si>
  <si>
    <t>138x132 *</t>
  </si>
  <si>
    <t>110x200 *</t>
  </si>
  <si>
    <t>Budynek przy ul. Ciołka 27</t>
  </si>
  <si>
    <t>Budynek przy ul. Oczki 1</t>
  </si>
  <si>
    <t>Budynek przy ul. Oczki 3</t>
  </si>
  <si>
    <t xml:space="preserve">Klub Medyka przy ul. Oczki 1A </t>
  </si>
  <si>
    <t>Centrum Biostruktury przy ul. Chałubińskiego 5</t>
  </si>
  <si>
    <t>Zakład Propedeutyki i Profilaktyki Stomatologicznej przy ul. Nowogrodzkiej 59, II p.</t>
  </si>
  <si>
    <t>Zakład Biofizyki (IV p.) przy ul. Chałubińskiego 5</t>
  </si>
  <si>
    <t>Budynek Rektoratu przy ul. Żwirki i Wigury 61</t>
  </si>
  <si>
    <t>CBI  przy ul. Żwirki i Wigury 63</t>
  </si>
  <si>
    <t>Budynek Zwierzętarni przy ul. Pawińskiego 3c (wejście główne, sale wykładowe, Z-d Fizjologii Eksperymentalnej, Z-d Fizjologii Doświadczalnej i Klinicznej, Z-d Genetyki, Pracownia Hodowli Zwierząt, Z-d Immunopatologii)</t>
  </si>
  <si>
    <t>Cena jednostkowa</t>
  </si>
  <si>
    <t>Wydział Farmaceutyczny przy ul. Banacha 1</t>
  </si>
  <si>
    <t>CEPT przy ul. Banacha 1b</t>
  </si>
  <si>
    <t>Budynek Dydaktyczny Blok F (Z-d Zdrowia Publicz., Zd Immunologii) przy ul. Banacha 1a</t>
  </si>
  <si>
    <t>Centrum Rehabilitacyjno-Sportowe 
przy ul. Ks. Trojdena 2c</t>
  </si>
  <si>
    <t xml:space="preserve">Budynek przy ul. E.Plater 21 </t>
  </si>
  <si>
    <t>Budynek Centrum Dydaktyczne 
przy ul. Trojdena 2a</t>
  </si>
  <si>
    <t>Zakład Biologii Medycznej 
przy ul. Nowogrodzkiej 73</t>
  </si>
  <si>
    <t>1 x mc</t>
  </si>
  <si>
    <t>400x200</t>
  </si>
  <si>
    <t>300x200</t>
  </si>
  <si>
    <t>200x200</t>
  </si>
  <si>
    <t>110x200**</t>
  </si>
  <si>
    <t>Uwaga!
* - maty są własnością WUM; w kalkulacji należy uwzględnić jedynie koszt prania
** Zamawiający może odstąpić w tych budynach od wyłożenia maty</t>
  </si>
  <si>
    <t xml:space="preserve">
Wymiana mat w budynkach WUM w okresie od 02.10.2017 r. do 30.04.2018 r.</t>
  </si>
  <si>
    <t xml:space="preserve">Dom Studenta Nr 1 
przy ul. Batalionu Pięść 9 </t>
  </si>
  <si>
    <t xml:space="preserve">Dom Studenta Nr 2 i 2 BIS 
przy ul. Karolkowej 84 </t>
  </si>
  <si>
    <t>co 2 tygodnie, 
a w okresie XII - II - co tydzień</t>
  </si>
  <si>
    <t>Dermatologia sala Grzybowskiego (parter) ul. Koszykowa 82A</t>
  </si>
  <si>
    <t>Zakład Pielęgniarstwa przy ul. Oczki 6</t>
  </si>
  <si>
    <t>x</t>
  </si>
  <si>
    <t>Budynek przy ul. Żwirki i Wigury 81a**</t>
  </si>
  <si>
    <t>Budynek  przy ul.Działdowskiej 1**</t>
  </si>
  <si>
    <t>Budynek przy ul. Dalibora 1**</t>
  </si>
  <si>
    <t>Budynek przy ul. Litewskiej 14 i 16**</t>
  </si>
  <si>
    <t>Budynek przy ul. Marszałkowskiej 24/26**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</si>
</sst>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d/mm/yyyy"/>
    <numFmt numFmtId="166" formatCode="#,##0.000"/>
  </numFmts>
  <fonts count="39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zoomScalePageLayoutView="0" workbookViewId="0" topLeftCell="A46">
      <selection activeCell="K63" sqref="K63"/>
    </sheetView>
  </sheetViews>
  <sheetFormatPr defaultColWidth="11.57421875" defaultRowHeight="12.75"/>
  <cols>
    <col min="1" max="1" width="5.00390625" style="0" customWidth="1"/>
    <col min="2" max="2" width="30.28125" style="0" customWidth="1"/>
    <col min="3" max="3" width="11.28125" style="0" customWidth="1"/>
    <col min="4" max="4" width="7.140625" style="0" customWidth="1"/>
    <col min="5" max="5" width="8.8515625" style="0" customWidth="1"/>
    <col min="6" max="6" width="10.140625" style="0" customWidth="1"/>
    <col min="7" max="7" width="0" style="0" hidden="1" customWidth="1"/>
    <col min="8" max="8" width="13.28125" style="0" customWidth="1"/>
    <col min="9" max="9" width="8.7109375" style="0" customWidth="1"/>
    <col min="10" max="10" width="7.57421875" style="6" customWidth="1"/>
    <col min="11" max="11" width="10.421875" style="0" customWidth="1"/>
    <col min="12" max="12" width="0" style="0" hidden="1" customWidth="1"/>
  </cols>
  <sheetData>
    <row r="1" spans="1:11" ht="22.5" customHeight="1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7.25" customHeight="1">
      <c r="A2" s="78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1"/>
    </row>
    <row r="3" spans="1:12" ht="12.75" customHeight="1">
      <c r="A3" s="83" t="s">
        <v>0</v>
      </c>
      <c r="B3" s="83" t="s">
        <v>1</v>
      </c>
      <c r="C3" s="81" t="s">
        <v>25</v>
      </c>
      <c r="D3" s="81" t="s">
        <v>2</v>
      </c>
      <c r="E3" s="81" t="s">
        <v>24</v>
      </c>
      <c r="F3" s="81" t="s">
        <v>3</v>
      </c>
      <c r="G3" s="18"/>
      <c r="H3" s="84" t="s">
        <v>47</v>
      </c>
      <c r="I3" s="83" t="s">
        <v>4</v>
      </c>
      <c r="J3" s="83"/>
      <c r="K3" s="83"/>
      <c r="L3" s="1"/>
    </row>
    <row r="4" spans="1:12" ht="64.5" customHeight="1">
      <c r="A4" s="86"/>
      <c r="B4" s="86"/>
      <c r="C4" s="82"/>
      <c r="D4" s="82"/>
      <c r="E4" s="82"/>
      <c r="F4" s="82"/>
      <c r="G4" s="20" t="s">
        <v>5</v>
      </c>
      <c r="H4" s="85"/>
      <c r="I4" s="20" t="s">
        <v>6</v>
      </c>
      <c r="J4" s="21" t="s">
        <v>7</v>
      </c>
      <c r="K4" s="19" t="s">
        <v>8</v>
      </c>
      <c r="L4" s="1"/>
    </row>
    <row r="5" spans="1:12" ht="28.5" customHeight="1">
      <c r="A5" s="72">
        <v>1</v>
      </c>
      <c r="B5" s="59" t="s">
        <v>38</v>
      </c>
      <c r="C5" s="23" t="s">
        <v>13</v>
      </c>
      <c r="D5" s="23">
        <v>1</v>
      </c>
      <c r="E5" s="96" t="s">
        <v>9</v>
      </c>
      <c r="F5" s="23">
        <v>16</v>
      </c>
      <c r="G5" s="23"/>
      <c r="H5" s="24">
        <v>0</v>
      </c>
      <c r="I5" s="25">
        <f>D5*F5*H5</f>
        <v>0</v>
      </c>
      <c r="J5" s="26">
        <v>0.23</v>
      </c>
      <c r="K5" s="25">
        <f>I5*1.23</f>
        <v>0</v>
      </c>
      <c r="L5" s="1"/>
    </row>
    <row r="6" spans="1:12" ht="19.5" customHeight="1">
      <c r="A6" s="73"/>
      <c r="B6" s="74"/>
      <c r="C6" s="23" t="s">
        <v>26</v>
      </c>
      <c r="D6" s="28">
        <v>1</v>
      </c>
      <c r="E6" s="97"/>
      <c r="F6" s="28">
        <v>16</v>
      </c>
      <c r="G6" s="29">
        <v>4.5</v>
      </c>
      <c r="H6" s="24">
        <v>0</v>
      </c>
      <c r="I6" s="25">
        <f aca="true" t="shared" si="0" ref="I6:I49">D6*F6*H6</f>
        <v>0</v>
      </c>
      <c r="J6" s="26">
        <v>0.23</v>
      </c>
      <c r="K6" s="25">
        <f aca="true" t="shared" si="1" ref="K6:K49">I6*1.23</f>
        <v>0</v>
      </c>
      <c r="L6" s="1">
        <f aca="true" t="shared" si="2" ref="L6:L16">G6*D6</f>
        <v>4.5</v>
      </c>
    </row>
    <row r="7" spans="1:12" ht="19.5" customHeight="1">
      <c r="A7" s="28">
        <v>2</v>
      </c>
      <c r="B7" s="30" t="s">
        <v>40</v>
      </c>
      <c r="C7" s="23" t="s">
        <v>26</v>
      </c>
      <c r="D7" s="28">
        <v>1</v>
      </c>
      <c r="E7" s="97"/>
      <c r="F7" s="28">
        <v>16</v>
      </c>
      <c r="G7" s="29">
        <v>4.5</v>
      </c>
      <c r="H7" s="24">
        <v>0</v>
      </c>
      <c r="I7" s="25">
        <f t="shared" si="0"/>
        <v>0</v>
      </c>
      <c r="J7" s="26">
        <v>0.23</v>
      </c>
      <c r="K7" s="25">
        <f t="shared" si="1"/>
        <v>0</v>
      </c>
      <c r="L7" s="1">
        <f t="shared" si="2"/>
        <v>4.5</v>
      </c>
    </row>
    <row r="8" spans="1:12" ht="19.5" customHeight="1">
      <c r="A8" s="58">
        <v>3</v>
      </c>
      <c r="B8" s="71" t="s">
        <v>39</v>
      </c>
      <c r="C8" s="23" t="s">
        <v>26</v>
      </c>
      <c r="D8" s="28">
        <v>1</v>
      </c>
      <c r="E8" s="97"/>
      <c r="F8" s="28">
        <v>16</v>
      </c>
      <c r="G8" s="29">
        <v>4.5</v>
      </c>
      <c r="H8" s="24">
        <v>0</v>
      </c>
      <c r="I8" s="25">
        <f t="shared" si="0"/>
        <v>0</v>
      </c>
      <c r="J8" s="26">
        <v>0.23</v>
      </c>
      <c r="K8" s="25">
        <f t="shared" si="1"/>
        <v>0</v>
      </c>
      <c r="L8" s="1">
        <f t="shared" si="2"/>
        <v>4.5</v>
      </c>
    </row>
    <row r="9" spans="1:12" ht="19.5" customHeight="1">
      <c r="A9" s="58"/>
      <c r="B9" s="71"/>
      <c r="C9" s="23" t="s">
        <v>12</v>
      </c>
      <c r="D9" s="28">
        <v>2</v>
      </c>
      <c r="E9" s="97"/>
      <c r="F9" s="28">
        <v>16</v>
      </c>
      <c r="G9" s="29">
        <v>3</v>
      </c>
      <c r="H9" s="24">
        <v>0</v>
      </c>
      <c r="I9" s="25">
        <f t="shared" si="0"/>
        <v>0</v>
      </c>
      <c r="J9" s="26">
        <v>0.23</v>
      </c>
      <c r="K9" s="25">
        <f t="shared" si="1"/>
        <v>0</v>
      </c>
      <c r="L9" s="1">
        <f t="shared" si="2"/>
        <v>6</v>
      </c>
    </row>
    <row r="10" spans="1:12" ht="19.5" customHeight="1">
      <c r="A10" s="58"/>
      <c r="B10" s="71"/>
      <c r="C10" s="23" t="s">
        <v>10</v>
      </c>
      <c r="D10" s="28">
        <v>5</v>
      </c>
      <c r="E10" s="97"/>
      <c r="F10" s="28">
        <v>16</v>
      </c>
      <c r="G10" s="29">
        <v>2.2</v>
      </c>
      <c r="H10" s="24">
        <v>0</v>
      </c>
      <c r="I10" s="25">
        <f t="shared" si="0"/>
        <v>0</v>
      </c>
      <c r="J10" s="26">
        <v>0.23</v>
      </c>
      <c r="K10" s="25">
        <f t="shared" si="1"/>
        <v>0</v>
      </c>
      <c r="L10" s="1">
        <f t="shared" si="2"/>
        <v>11</v>
      </c>
    </row>
    <row r="11" spans="1:12" ht="19.5" customHeight="1">
      <c r="A11" s="58"/>
      <c r="B11" s="71"/>
      <c r="C11" s="23" t="s">
        <v>11</v>
      </c>
      <c r="D11" s="28">
        <v>6</v>
      </c>
      <c r="E11" s="97"/>
      <c r="F11" s="28">
        <v>16</v>
      </c>
      <c r="G11" s="29">
        <v>1.275</v>
      </c>
      <c r="H11" s="24">
        <v>0</v>
      </c>
      <c r="I11" s="25">
        <f t="shared" si="0"/>
        <v>0</v>
      </c>
      <c r="J11" s="26">
        <v>0.23</v>
      </c>
      <c r="K11" s="25">
        <f t="shared" si="1"/>
        <v>0</v>
      </c>
      <c r="L11" s="1">
        <f t="shared" si="2"/>
        <v>7.6499999999999995</v>
      </c>
    </row>
    <row r="12" spans="1:14" ht="19.5" customHeight="1">
      <c r="A12" s="58">
        <v>4</v>
      </c>
      <c r="B12" s="71" t="s">
        <v>41</v>
      </c>
      <c r="C12" s="23" t="s">
        <v>12</v>
      </c>
      <c r="D12" s="28">
        <v>1</v>
      </c>
      <c r="E12" s="97"/>
      <c r="F12" s="28">
        <v>16</v>
      </c>
      <c r="G12" s="29">
        <v>3</v>
      </c>
      <c r="H12" s="24">
        <v>0</v>
      </c>
      <c r="I12" s="25">
        <f t="shared" si="0"/>
        <v>0</v>
      </c>
      <c r="J12" s="26">
        <v>0.23</v>
      </c>
      <c r="K12" s="25">
        <f t="shared" si="1"/>
        <v>0</v>
      </c>
      <c r="L12" s="1">
        <f t="shared" si="2"/>
        <v>3</v>
      </c>
      <c r="M12" s="3"/>
      <c r="N12" s="4"/>
    </row>
    <row r="13" spans="1:14" ht="19.5" customHeight="1">
      <c r="A13" s="58"/>
      <c r="B13" s="71"/>
      <c r="C13" s="23" t="s">
        <v>26</v>
      </c>
      <c r="D13" s="28">
        <v>4</v>
      </c>
      <c r="E13" s="97"/>
      <c r="F13" s="28">
        <v>16</v>
      </c>
      <c r="G13" s="29">
        <v>4.5</v>
      </c>
      <c r="H13" s="24">
        <v>0</v>
      </c>
      <c r="I13" s="25">
        <f t="shared" si="0"/>
        <v>0</v>
      </c>
      <c r="J13" s="26">
        <v>0.23</v>
      </c>
      <c r="K13" s="25">
        <f t="shared" si="1"/>
        <v>0</v>
      </c>
      <c r="L13" s="1">
        <f t="shared" si="2"/>
        <v>18</v>
      </c>
      <c r="M13" s="3"/>
      <c r="N13" s="4"/>
    </row>
    <row r="14" spans="1:14" ht="19.5" customHeight="1">
      <c r="A14" s="58"/>
      <c r="B14" s="71"/>
      <c r="C14" s="23" t="s">
        <v>11</v>
      </c>
      <c r="D14" s="28">
        <v>4</v>
      </c>
      <c r="E14" s="97"/>
      <c r="F14" s="28">
        <v>16</v>
      </c>
      <c r="G14" s="29">
        <v>1.275</v>
      </c>
      <c r="H14" s="24">
        <v>0</v>
      </c>
      <c r="I14" s="25">
        <f t="shared" si="0"/>
        <v>0</v>
      </c>
      <c r="J14" s="26">
        <v>0.23</v>
      </c>
      <c r="K14" s="25">
        <f t="shared" si="1"/>
        <v>0</v>
      </c>
      <c r="L14" s="1">
        <f t="shared" si="2"/>
        <v>5.1</v>
      </c>
      <c r="M14" s="3"/>
      <c r="N14" s="4"/>
    </row>
    <row r="15" spans="1:14" ht="32.25" customHeight="1">
      <c r="A15" s="28">
        <v>5</v>
      </c>
      <c r="B15" s="30" t="s">
        <v>65</v>
      </c>
      <c r="C15" s="23" t="s">
        <v>26</v>
      </c>
      <c r="D15" s="28">
        <v>1</v>
      </c>
      <c r="E15" s="97"/>
      <c r="F15" s="28">
        <v>16</v>
      </c>
      <c r="G15" s="29"/>
      <c r="H15" s="24">
        <v>0</v>
      </c>
      <c r="I15" s="25">
        <f t="shared" si="0"/>
        <v>0</v>
      </c>
      <c r="J15" s="26">
        <v>0.23</v>
      </c>
      <c r="K15" s="25">
        <f t="shared" si="1"/>
        <v>0</v>
      </c>
      <c r="L15" s="1"/>
      <c r="M15" s="3"/>
      <c r="N15" s="4"/>
    </row>
    <row r="16" spans="1:14" ht="30.75" customHeight="1">
      <c r="A16" s="28">
        <v>6</v>
      </c>
      <c r="B16" s="30" t="s">
        <v>43</v>
      </c>
      <c r="C16" s="23" t="s">
        <v>13</v>
      </c>
      <c r="D16" s="28">
        <v>2</v>
      </c>
      <c r="E16" s="97"/>
      <c r="F16" s="28">
        <v>16</v>
      </c>
      <c r="G16" s="29">
        <v>1.275</v>
      </c>
      <c r="H16" s="24">
        <v>0</v>
      </c>
      <c r="I16" s="25">
        <f t="shared" si="0"/>
        <v>0</v>
      </c>
      <c r="J16" s="26">
        <v>0.23</v>
      </c>
      <c r="K16" s="25">
        <f t="shared" si="1"/>
        <v>0</v>
      </c>
      <c r="L16" s="1">
        <f t="shared" si="2"/>
        <v>2.55</v>
      </c>
      <c r="M16" s="3"/>
      <c r="N16" s="4"/>
    </row>
    <row r="17" spans="1:14" ht="19.5" customHeight="1">
      <c r="A17" s="28">
        <v>7</v>
      </c>
      <c r="B17" s="31" t="s">
        <v>52</v>
      </c>
      <c r="C17" s="32" t="s">
        <v>26</v>
      </c>
      <c r="D17" s="32">
        <v>4</v>
      </c>
      <c r="E17" s="97"/>
      <c r="F17" s="28">
        <v>16</v>
      </c>
      <c r="G17" s="29"/>
      <c r="H17" s="24">
        <v>0</v>
      </c>
      <c r="I17" s="25">
        <f t="shared" si="0"/>
        <v>0</v>
      </c>
      <c r="J17" s="26">
        <v>0.23</v>
      </c>
      <c r="K17" s="25">
        <f t="shared" si="1"/>
        <v>0</v>
      </c>
      <c r="L17" s="1"/>
      <c r="M17" s="3"/>
      <c r="N17" s="4"/>
    </row>
    <row r="18" spans="1:14" ht="40.5" customHeight="1">
      <c r="A18" s="28">
        <v>8</v>
      </c>
      <c r="B18" s="30" t="s">
        <v>42</v>
      </c>
      <c r="C18" s="23" t="s">
        <v>26</v>
      </c>
      <c r="D18" s="28">
        <v>1</v>
      </c>
      <c r="E18" s="97"/>
      <c r="F18" s="28">
        <v>16</v>
      </c>
      <c r="G18" s="29"/>
      <c r="H18" s="24">
        <v>0</v>
      </c>
      <c r="I18" s="25">
        <f t="shared" si="0"/>
        <v>0</v>
      </c>
      <c r="J18" s="26">
        <v>0.23</v>
      </c>
      <c r="K18" s="25">
        <f t="shared" si="1"/>
        <v>0</v>
      </c>
      <c r="L18" s="1"/>
      <c r="M18" s="3"/>
      <c r="N18" s="4"/>
    </row>
    <row r="19" spans="1:14" ht="21" customHeight="1">
      <c r="A19" s="72">
        <v>9</v>
      </c>
      <c r="B19" s="59" t="s">
        <v>66</v>
      </c>
      <c r="C19" s="23" t="s">
        <v>13</v>
      </c>
      <c r="D19" s="28">
        <v>1</v>
      </c>
      <c r="E19" s="97"/>
      <c r="F19" s="28">
        <v>16</v>
      </c>
      <c r="G19" s="29"/>
      <c r="H19" s="24">
        <v>0</v>
      </c>
      <c r="I19" s="25">
        <f>D19*F19*H19</f>
        <v>0</v>
      </c>
      <c r="J19" s="26">
        <v>0.23</v>
      </c>
      <c r="K19" s="25">
        <f>I19*1.23</f>
        <v>0</v>
      </c>
      <c r="L19" s="1"/>
      <c r="M19" s="3"/>
      <c r="N19" s="4"/>
    </row>
    <row r="20" spans="1:14" ht="20.25" customHeight="1">
      <c r="A20" s="73"/>
      <c r="B20" s="74"/>
      <c r="C20" s="23" t="s">
        <v>12</v>
      </c>
      <c r="D20" s="28">
        <v>1</v>
      </c>
      <c r="E20" s="97"/>
      <c r="F20" s="28">
        <v>16</v>
      </c>
      <c r="G20" s="29"/>
      <c r="H20" s="24">
        <v>0</v>
      </c>
      <c r="I20" s="25">
        <f>D20*F20*H20</f>
        <v>0</v>
      </c>
      <c r="J20" s="26">
        <v>0.23</v>
      </c>
      <c r="K20" s="25">
        <f>I20*1.23</f>
        <v>0</v>
      </c>
      <c r="L20" s="1"/>
      <c r="M20" s="3"/>
      <c r="N20" s="4"/>
    </row>
    <row r="21" spans="1:14" ht="19.5" customHeight="1">
      <c r="A21" s="72">
        <v>10</v>
      </c>
      <c r="B21" s="59" t="s">
        <v>54</v>
      </c>
      <c r="C21" s="23" t="s">
        <v>27</v>
      </c>
      <c r="D21" s="28">
        <v>1</v>
      </c>
      <c r="E21" s="97"/>
      <c r="F21" s="28">
        <v>16</v>
      </c>
      <c r="G21" s="29"/>
      <c r="H21" s="24">
        <v>0</v>
      </c>
      <c r="I21" s="25">
        <f t="shared" si="0"/>
        <v>0</v>
      </c>
      <c r="J21" s="26">
        <v>0.23</v>
      </c>
      <c r="K21" s="25">
        <f t="shared" si="1"/>
        <v>0</v>
      </c>
      <c r="L21" s="1"/>
      <c r="M21" s="3"/>
      <c r="N21" s="4"/>
    </row>
    <row r="22" spans="1:14" ht="19.5" customHeight="1">
      <c r="A22" s="77"/>
      <c r="B22" s="60"/>
      <c r="C22" s="23" t="s">
        <v>11</v>
      </c>
      <c r="D22" s="28">
        <v>3</v>
      </c>
      <c r="E22" s="97"/>
      <c r="F22" s="28">
        <v>16</v>
      </c>
      <c r="G22" s="29"/>
      <c r="H22" s="24">
        <v>0</v>
      </c>
      <c r="I22" s="25">
        <f t="shared" si="0"/>
        <v>0</v>
      </c>
      <c r="J22" s="26">
        <v>0.23</v>
      </c>
      <c r="K22" s="25">
        <f t="shared" si="1"/>
        <v>0</v>
      </c>
      <c r="L22" s="1"/>
      <c r="M22" s="3"/>
      <c r="N22" s="4"/>
    </row>
    <row r="23" spans="1:14" ht="19.5" customHeight="1">
      <c r="A23" s="73"/>
      <c r="B23" s="74"/>
      <c r="C23" s="23" t="s">
        <v>28</v>
      </c>
      <c r="D23" s="28">
        <v>1</v>
      </c>
      <c r="E23" s="98"/>
      <c r="F23" s="28">
        <v>16</v>
      </c>
      <c r="G23" s="29"/>
      <c r="H23" s="24">
        <v>0</v>
      </c>
      <c r="I23" s="25">
        <f t="shared" si="0"/>
        <v>0</v>
      </c>
      <c r="J23" s="26">
        <v>0.23</v>
      </c>
      <c r="K23" s="25">
        <f t="shared" si="1"/>
        <v>0</v>
      </c>
      <c r="L23" s="1"/>
      <c r="M23" s="3"/>
      <c r="N23" s="4"/>
    </row>
    <row r="24" spans="1:14" ht="19.5" customHeight="1">
      <c r="A24" s="58">
        <v>11</v>
      </c>
      <c r="B24" s="71" t="s">
        <v>44</v>
      </c>
      <c r="C24" s="33" t="s">
        <v>23</v>
      </c>
      <c r="D24" s="28">
        <v>1</v>
      </c>
      <c r="E24" s="58" t="s">
        <v>64</v>
      </c>
      <c r="F24" s="28">
        <v>23</v>
      </c>
      <c r="G24" s="29">
        <v>1.275</v>
      </c>
      <c r="H24" s="24">
        <v>0</v>
      </c>
      <c r="I24" s="25">
        <f t="shared" si="0"/>
        <v>0</v>
      </c>
      <c r="J24" s="26">
        <v>0.23</v>
      </c>
      <c r="K24" s="25">
        <f t="shared" si="1"/>
        <v>0</v>
      </c>
      <c r="L24" s="1">
        <f aca="true" t="shared" si="3" ref="L24:L32">G24*D24</f>
        <v>1.275</v>
      </c>
      <c r="M24" s="3"/>
      <c r="N24" s="4"/>
    </row>
    <row r="25" spans="1:14" ht="19.5" customHeight="1">
      <c r="A25" s="58"/>
      <c r="B25" s="71"/>
      <c r="C25" s="33" t="s">
        <v>10</v>
      </c>
      <c r="D25" s="28">
        <v>2</v>
      </c>
      <c r="E25" s="58"/>
      <c r="F25" s="28">
        <v>23</v>
      </c>
      <c r="G25" s="29">
        <v>2.2</v>
      </c>
      <c r="H25" s="24">
        <v>0</v>
      </c>
      <c r="I25" s="25">
        <f t="shared" si="0"/>
        <v>0</v>
      </c>
      <c r="J25" s="26">
        <v>0.23</v>
      </c>
      <c r="K25" s="25">
        <f t="shared" si="1"/>
        <v>0</v>
      </c>
      <c r="L25" s="1">
        <f t="shared" si="3"/>
        <v>4.4</v>
      </c>
      <c r="M25" s="3"/>
      <c r="N25" s="4"/>
    </row>
    <row r="26" spans="1:14" ht="19.5" customHeight="1">
      <c r="A26" s="58"/>
      <c r="B26" s="71"/>
      <c r="C26" s="33" t="s">
        <v>15</v>
      </c>
      <c r="D26" s="28">
        <v>1</v>
      </c>
      <c r="E26" s="58"/>
      <c r="F26" s="28">
        <v>23</v>
      </c>
      <c r="G26" s="29">
        <v>3.6</v>
      </c>
      <c r="H26" s="24">
        <v>0</v>
      </c>
      <c r="I26" s="25">
        <f t="shared" si="0"/>
        <v>0</v>
      </c>
      <c r="J26" s="26">
        <v>0.23</v>
      </c>
      <c r="K26" s="25">
        <f t="shared" si="1"/>
        <v>0</v>
      </c>
      <c r="L26" s="1">
        <f t="shared" si="3"/>
        <v>3.6</v>
      </c>
      <c r="M26" s="3"/>
      <c r="N26" s="4"/>
    </row>
    <row r="27" spans="1:14" ht="19.5" customHeight="1">
      <c r="A27" s="58"/>
      <c r="B27" s="71"/>
      <c r="C27" s="34" t="s">
        <v>35</v>
      </c>
      <c r="D27" s="28">
        <v>2</v>
      </c>
      <c r="E27" s="58"/>
      <c r="F27" s="28">
        <v>23</v>
      </c>
      <c r="G27" s="29">
        <v>1.8216</v>
      </c>
      <c r="H27" s="24">
        <v>0</v>
      </c>
      <c r="I27" s="25">
        <f t="shared" si="0"/>
        <v>0</v>
      </c>
      <c r="J27" s="26">
        <v>0.23</v>
      </c>
      <c r="K27" s="25">
        <f t="shared" si="1"/>
        <v>0</v>
      </c>
      <c r="L27" s="1">
        <f t="shared" si="3"/>
        <v>3.6432</v>
      </c>
      <c r="M27" s="3"/>
      <c r="N27" s="4"/>
    </row>
    <row r="28" spans="1:14" ht="19.5" customHeight="1">
      <c r="A28" s="58"/>
      <c r="B28" s="71"/>
      <c r="C28" s="34" t="s">
        <v>36</v>
      </c>
      <c r="D28" s="28">
        <v>1</v>
      </c>
      <c r="E28" s="58"/>
      <c r="F28" s="28">
        <v>23</v>
      </c>
      <c r="G28" s="29">
        <v>2.2</v>
      </c>
      <c r="H28" s="24">
        <v>0</v>
      </c>
      <c r="I28" s="25">
        <f t="shared" si="0"/>
        <v>0</v>
      </c>
      <c r="J28" s="26">
        <v>0.23</v>
      </c>
      <c r="K28" s="25">
        <f t="shared" si="1"/>
        <v>0</v>
      </c>
      <c r="L28" s="1">
        <f t="shared" si="3"/>
        <v>2.2</v>
      </c>
      <c r="M28" s="3"/>
      <c r="N28" s="4"/>
    </row>
    <row r="29" spans="1:14" ht="19.5" customHeight="1">
      <c r="A29" s="58"/>
      <c r="B29" s="71"/>
      <c r="C29" s="34" t="s">
        <v>14</v>
      </c>
      <c r="D29" s="28">
        <v>1</v>
      </c>
      <c r="E29" s="58"/>
      <c r="F29" s="28">
        <v>23</v>
      </c>
      <c r="G29" s="29">
        <v>0.72</v>
      </c>
      <c r="H29" s="24">
        <v>0</v>
      </c>
      <c r="I29" s="25">
        <f t="shared" si="0"/>
        <v>0</v>
      </c>
      <c r="J29" s="26">
        <v>0.23</v>
      </c>
      <c r="K29" s="25">
        <f t="shared" si="1"/>
        <v>0</v>
      </c>
      <c r="L29" s="1">
        <f t="shared" si="3"/>
        <v>0.72</v>
      </c>
      <c r="M29" s="5"/>
      <c r="N29" s="4"/>
    </row>
    <row r="30" spans="1:14" ht="19.5" customHeight="1">
      <c r="A30" s="58">
        <v>12</v>
      </c>
      <c r="B30" s="71" t="s">
        <v>53</v>
      </c>
      <c r="C30" s="23" t="s">
        <v>23</v>
      </c>
      <c r="D30" s="28">
        <v>2</v>
      </c>
      <c r="E30" s="58"/>
      <c r="F30" s="28">
        <v>23</v>
      </c>
      <c r="G30" s="29">
        <v>1.275</v>
      </c>
      <c r="H30" s="24">
        <v>0</v>
      </c>
      <c r="I30" s="25">
        <f t="shared" si="0"/>
        <v>0</v>
      </c>
      <c r="J30" s="26">
        <v>0.23</v>
      </c>
      <c r="K30" s="25">
        <f t="shared" si="1"/>
        <v>0</v>
      </c>
      <c r="L30" s="1">
        <f t="shared" si="3"/>
        <v>2.55</v>
      </c>
      <c r="M30" s="4"/>
      <c r="N30" s="4"/>
    </row>
    <row r="31" spans="1:14" ht="19.5" customHeight="1">
      <c r="A31" s="58"/>
      <c r="B31" s="71"/>
      <c r="C31" s="23" t="s">
        <v>15</v>
      </c>
      <c r="D31" s="28">
        <v>3</v>
      </c>
      <c r="E31" s="58"/>
      <c r="F31" s="28">
        <v>23</v>
      </c>
      <c r="G31" s="29">
        <v>3.6</v>
      </c>
      <c r="H31" s="24">
        <v>0</v>
      </c>
      <c r="I31" s="25">
        <f t="shared" si="0"/>
        <v>0</v>
      </c>
      <c r="J31" s="26">
        <v>0.23</v>
      </c>
      <c r="K31" s="25">
        <f t="shared" si="1"/>
        <v>0</v>
      </c>
      <c r="L31" s="1">
        <f t="shared" si="3"/>
        <v>10.8</v>
      </c>
      <c r="M31" s="3"/>
      <c r="N31" s="4"/>
    </row>
    <row r="32" spans="1:14" ht="29.25" customHeight="1">
      <c r="A32" s="28">
        <v>13</v>
      </c>
      <c r="B32" s="30" t="s">
        <v>48</v>
      </c>
      <c r="C32" s="23" t="s">
        <v>15</v>
      </c>
      <c r="D32" s="28">
        <v>2</v>
      </c>
      <c r="E32" s="93" t="s">
        <v>9</v>
      </c>
      <c r="F32" s="28">
        <v>16</v>
      </c>
      <c r="G32" s="29">
        <v>3.6</v>
      </c>
      <c r="H32" s="24">
        <v>0</v>
      </c>
      <c r="I32" s="25">
        <f t="shared" si="0"/>
        <v>0</v>
      </c>
      <c r="J32" s="26">
        <v>0.23</v>
      </c>
      <c r="K32" s="25">
        <f t="shared" si="1"/>
        <v>0</v>
      </c>
      <c r="L32" s="1">
        <f t="shared" si="3"/>
        <v>7.2</v>
      </c>
      <c r="M32" s="3"/>
      <c r="N32" s="4"/>
    </row>
    <row r="33" spans="1:14" ht="19.5" customHeight="1">
      <c r="A33" s="58">
        <v>14</v>
      </c>
      <c r="B33" s="71" t="s">
        <v>50</v>
      </c>
      <c r="C33" s="23" t="s">
        <v>10</v>
      </c>
      <c r="D33" s="28">
        <v>1</v>
      </c>
      <c r="E33" s="94"/>
      <c r="F33" s="28">
        <v>16</v>
      </c>
      <c r="G33" s="29">
        <v>2.2</v>
      </c>
      <c r="H33" s="24">
        <v>0</v>
      </c>
      <c r="I33" s="25">
        <f t="shared" si="0"/>
        <v>0</v>
      </c>
      <c r="J33" s="26">
        <v>0.23</v>
      </c>
      <c r="K33" s="25">
        <f t="shared" si="1"/>
        <v>0</v>
      </c>
      <c r="L33" s="1">
        <f aca="true" t="shared" si="4" ref="L33:L44">G33*D33</f>
        <v>2.2</v>
      </c>
      <c r="M33" s="3"/>
      <c r="N33" s="4"/>
    </row>
    <row r="34" spans="1:14" ht="19.5" customHeight="1">
      <c r="A34" s="58"/>
      <c r="B34" s="71"/>
      <c r="C34" s="23" t="s">
        <v>15</v>
      </c>
      <c r="D34" s="28">
        <v>1</v>
      </c>
      <c r="E34" s="94"/>
      <c r="F34" s="28">
        <v>16</v>
      </c>
      <c r="G34" s="29">
        <v>3.6</v>
      </c>
      <c r="H34" s="24">
        <v>0</v>
      </c>
      <c r="I34" s="25">
        <f t="shared" si="0"/>
        <v>0</v>
      </c>
      <c r="J34" s="26">
        <v>0.23</v>
      </c>
      <c r="K34" s="25">
        <f t="shared" si="1"/>
        <v>0</v>
      </c>
      <c r="L34" s="1">
        <f t="shared" si="4"/>
        <v>3.6</v>
      </c>
      <c r="M34" s="3"/>
      <c r="N34" s="4"/>
    </row>
    <row r="35" spans="1:14" ht="32.25" customHeight="1">
      <c r="A35" s="28">
        <v>15</v>
      </c>
      <c r="B35" s="30" t="s">
        <v>16</v>
      </c>
      <c r="C35" s="23" t="s">
        <v>15</v>
      </c>
      <c r="D35" s="28">
        <v>1</v>
      </c>
      <c r="E35" s="94"/>
      <c r="F35" s="28">
        <v>16</v>
      </c>
      <c r="G35" s="29">
        <v>3.6</v>
      </c>
      <c r="H35" s="24">
        <v>0</v>
      </c>
      <c r="I35" s="25">
        <f t="shared" si="0"/>
        <v>0</v>
      </c>
      <c r="J35" s="26">
        <v>0.23</v>
      </c>
      <c r="K35" s="25">
        <f t="shared" si="1"/>
        <v>0</v>
      </c>
      <c r="L35" s="1">
        <f t="shared" si="4"/>
        <v>3.6</v>
      </c>
      <c r="M35" s="3"/>
      <c r="N35" s="4"/>
    </row>
    <row r="36" spans="1:14" ht="34.5" customHeight="1">
      <c r="A36" s="58">
        <v>16</v>
      </c>
      <c r="B36" s="71" t="s">
        <v>46</v>
      </c>
      <c r="C36" s="23" t="s">
        <v>10</v>
      </c>
      <c r="D36" s="28">
        <v>4</v>
      </c>
      <c r="E36" s="94"/>
      <c r="F36" s="28">
        <v>16</v>
      </c>
      <c r="G36" s="29">
        <v>2.2</v>
      </c>
      <c r="H36" s="24">
        <v>0</v>
      </c>
      <c r="I36" s="25">
        <f t="shared" si="0"/>
        <v>0</v>
      </c>
      <c r="J36" s="26">
        <v>0.23</v>
      </c>
      <c r="K36" s="25">
        <f t="shared" si="1"/>
        <v>0</v>
      </c>
      <c r="L36" s="1">
        <f t="shared" si="4"/>
        <v>8.8</v>
      </c>
      <c r="M36" s="3"/>
      <c r="N36" s="4"/>
    </row>
    <row r="37" spans="1:14" ht="29.25" customHeight="1">
      <c r="A37" s="58"/>
      <c r="B37" s="71"/>
      <c r="C37" s="35" t="s">
        <v>17</v>
      </c>
      <c r="D37" s="28">
        <v>2</v>
      </c>
      <c r="E37" s="94"/>
      <c r="F37" s="28">
        <v>16</v>
      </c>
      <c r="G37" s="29">
        <v>1.275</v>
      </c>
      <c r="H37" s="24">
        <v>0</v>
      </c>
      <c r="I37" s="25">
        <f t="shared" si="0"/>
        <v>0</v>
      </c>
      <c r="J37" s="26">
        <v>0.23</v>
      </c>
      <c r="K37" s="25">
        <f t="shared" si="1"/>
        <v>0</v>
      </c>
      <c r="L37" s="1">
        <f t="shared" si="4"/>
        <v>2.55</v>
      </c>
      <c r="M37" s="3"/>
      <c r="N37" s="4"/>
    </row>
    <row r="38" spans="1:14" ht="31.5" customHeight="1">
      <c r="A38" s="58"/>
      <c r="B38" s="71"/>
      <c r="C38" s="23" t="s">
        <v>18</v>
      </c>
      <c r="D38" s="28">
        <v>1</v>
      </c>
      <c r="E38" s="94"/>
      <c r="F38" s="28">
        <v>16</v>
      </c>
      <c r="G38" s="29">
        <v>0.52</v>
      </c>
      <c r="H38" s="24">
        <v>0</v>
      </c>
      <c r="I38" s="25">
        <f t="shared" si="0"/>
        <v>0</v>
      </c>
      <c r="J38" s="26">
        <v>0.23</v>
      </c>
      <c r="K38" s="25">
        <f t="shared" si="1"/>
        <v>0</v>
      </c>
      <c r="L38" s="1">
        <f t="shared" si="4"/>
        <v>0.52</v>
      </c>
      <c r="M38" s="3"/>
      <c r="N38" s="4"/>
    </row>
    <row r="39" spans="1:14" ht="19.5" customHeight="1">
      <c r="A39" s="58">
        <v>17</v>
      </c>
      <c r="B39" s="71" t="s">
        <v>37</v>
      </c>
      <c r="C39" s="23" t="s">
        <v>17</v>
      </c>
      <c r="D39" s="28">
        <v>1</v>
      </c>
      <c r="E39" s="94"/>
      <c r="F39" s="28">
        <v>16</v>
      </c>
      <c r="G39" s="29">
        <v>1.275</v>
      </c>
      <c r="H39" s="24">
        <v>0</v>
      </c>
      <c r="I39" s="25">
        <f t="shared" si="0"/>
        <v>0</v>
      </c>
      <c r="J39" s="26">
        <v>0.23</v>
      </c>
      <c r="K39" s="25">
        <f t="shared" si="1"/>
        <v>0</v>
      </c>
      <c r="L39" s="1">
        <f t="shared" si="4"/>
        <v>1.275</v>
      </c>
      <c r="M39" s="3"/>
      <c r="N39" s="4"/>
    </row>
    <row r="40" spans="1:14" ht="19.5" customHeight="1">
      <c r="A40" s="58"/>
      <c r="B40" s="71"/>
      <c r="C40" s="23" t="s">
        <v>30</v>
      </c>
      <c r="D40" s="28">
        <v>1</v>
      </c>
      <c r="E40" s="94"/>
      <c r="F40" s="28">
        <v>16</v>
      </c>
      <c r="G40" s="29">
        <v>1.44</v>
      </c>
      <c r="H40" s="24">
        <v>0</v>
      </c>
      <c r="I40" s="25">
        <f t="shared" si="0"/>
        <v>0</v>
      </c>
      <c r="J40" s="26">
        <v>0.23</v>
      </c>
      <c r="K40" s="25">
        <f t="shared" si="1"/>
        <v>0</v>
      </c>
      <c r="L40" s="1">
        <f t="shared" si="4"/>
        <v>1.44</v>
      </c>
      <c r="M40" s="3"/>
      <c r="N40" s="4"/>
    </row>
    <row r="41" spans="1:14" ht="19.5" customHeight="1">
      <c r="A41" s="58"/>
      <c r="B41" s="71"/>
      <c r="C41" s="36" t="s">
        <v>15</v>
      </c>
      <c r="D41" s="37">
        <v>2</v>
      </c>
      <c r="E41" s="94"/>
      <c r="F41" s="28">
        <v>16</v>
      </c>
      <c r="G41" s="29">
        <v>3.6</v>
      </c>
      <c r="H41" s="24">
        <v>0</v>
      </c>
      <c r="I41" s="25">
        <f t="shared" si="0"/>
        <v>0</v>
      </c>
      <c r="J41" s="26">
        <v>0.23</v>
      </c>
      <c r="K41" s="25">
        <f t="shared" si="1"/>
        <v>0</v>
      </c>
      <c r="L41" s="1">
        <f t="shared" si="4"/>
        <v>7.2</v>
      </c>
      <c r="M41" s="3"/>
      <c r="N41" s="4"/>
    </row>
    <row r="42" spans="1:14" ht="19.5" customHeight="1">
      <c r="A42" s="28">
        <v>18</v>
      </c>
      <c r="B42" s="30" t="s">
        <v>45</v>
      </c>
      <c r="C42" s="23" t="s">
        <v>19</v>
      </c>
      <c r="D42" s="37">
        <v>1</v>
      </c>
      <c r="E42" s="94"/>
      <c r="F42" s="28">
        <v>16</v>
      </c>
      <c r="G42" s="29">
        <v>2.2</v>
      </c>
      <c r="H42" s="24">
        <v>0</v>
      </c>
      <c r="I42" s="25">
        <f t="shared" si="0"/>
        <v>0</v>
      </c>
      <c r="J42" s="26">
        <v>0.23</v>
      </c>
      <c r="K42" s="25">
        <f t="shared" si="1"/>
        <v>0</v>
      </c>
      <c r="L42" s="1">
        <f t="shared" si="4"/>
        <v>2.2</v>
      </c>
      <c r="M42" s="3"/>
      <c r="N42" s="4"/>
    </row>
    <row r="43" spans="1:14" ht="26.25" customHeight="1">
      <c r="A43" s="58">
        <v>19</v>
      </c>
      <c r="B43" s="71" t="s">
        <v>20</v>
      </c>
      <c r="C43" s="23" t="s">
        <v>26</v>
      </c>
      <c r="D43" s="37">
        <v>2</v>
      </c>
      <c r="E43" s="94"/>
      <c r="F43" s="28">
        <v>16</v>
      </c>
      <c r="G43" s="29">
        <v>4.5</v>
      </c>
      <c r="H43" s="24">
        <v>0</v>
      </c>
      <c r="I43" s="25">
        <f t="shared" si="0"/>
        <v>0</v>
      </c>
      <c r="J43" s="26">
        <v>0.23</v>
      </c>
      <c r="K43" s="25">
        <f t="shared" si="1"/>
        <v>0</v>
      </c>
      <c r="L43" s="1">
        <f t="shared" si="4"/>
        <v>9</v>
      </c>
      <c r="M43" s="3"/>
      <c r="N43" s="4"/>
    </row>
    <row r="44" spans="1:14" ht="26.25" customHeight="1">
      <c r="A44" s="72"/>
      <c r="B44" s="99"/>
      <c r="C44" s="38" t="s">
        <v>21</v>
      </c>
      <c r="D44" s="51">
        <v>1</v>
      </c>
      <c r="E44" s="94"/>
      <c r="F44" s="22">
        <v>16</v>
      </c>
      <c r="G44" s="44">
        <v>0.64</v>
      </c>
      <c r="H44" s="24">
        <v>0</v>
      </c>
      <c r="I44" s="52">
        <f t="shared" si="0"/>
        <v>0</v>
      </c>
      <c r="J44" s="42">
        <v>0.23</v>
      </c>
      <c r="K44" s="52">
        <f t="shared" si="1"/>
        <v>0</v>
      </c>
      <c r="L44" s="1">
        <f t="shared" si="4"/>
        <v>0.64</v>
      </c>
      <c r="M44" s="3"/>
      <c r="N44" s="4"/>
    </row>
    <row r="45" spans="1:14" ht="30.75" customHeight="1">
      <c r="A45" s="32">
        <v>20</v>
      </c>
      <c r="B45" s="50" t="s">
        <v>68</v>
      </c>
      <c r="C45" s="23" t="s">
        <v>59</v>
      </c>
      <c r="D45" s="28">
        <v>1</v>
      </c>
      <c r="E45" s="95"/>
      <c r="F45" s="32">
        <v>16</v>
      </c>
      <c r="G45" s="56"/>
      <c r="H45" s="24">
        <v>0</v>
      </c>
      <c r="I45" s="40">
        <f>D45*F45*H45</f>
        <v>0</v>
      </c>
      <c r="J45" s="42">
        <v>0.23</v>
      </c>
      <c r="K45" s="40">
        <f>I45*1.23</f>
        <v>0</v>
      </c>
      <c r="L45" s="1"/>
      <c r="M45" s="3"/>
      <c r="N45" s="4"/>
    </row>
    <row r="46" spans="1:14" ht="31.5" customHeight="1">
      <c r="A46" s="32">
        <v>21</v>
      </c>
      <c r="B46" s="31" t="s">
        <v>69</v>
      </c>
      <c r="C46" s="23" t="s">
        <v>59</v>
      </c>
      <c r="D46" s="48">
        <v>1</v>
      </c>
      <c r="E46" s="48" t="s">
        <v>55</v>
      </c>
      <c r="F46" s="48">
        <v>7</v>
      </c>
      <c r="G46" s="53"/>
      <c r="H46" s="24">
        <v>0</v>
      </c>
      <c r="I46" s="54">
        <f t="shared" si="0"/>
        <v>0</v>
      </c>
      <c r="J46" s="55">
        <v>0.23</v>
      </c>
      <c r="K46" s="54">
        <f t="shared" si="1"/>
        <v>0</v>
      </c>
      <c r="L46" s="1"/>
      <c r="M46" s="3"/>
      <c r="N46" s="4"/>
    </row>
    <row r="47" spans="1:14" ht="19.5" customHeight="1">
      <c r="A47" s="32">
        <v>22</v>
      </c>
      <c r="B47" s="31" t="s">
        <v>70</v>
      </c>
      <c r="C47" s="23" t="s">
        <v>59</v>
      </c>
      <c r="D47" s="32">
        <v>1</v>
      </c>
      <c r="E47" s="32" t="s">
        <v>55</v>
      </c>
      <c r="F47" s="32">
        <v>7</v>
      </c>
      <c r="G47" s="39"/>
      <c r="H47" s="24">
        <v>0</v>
      </c>
      <c r="I47" s="25">
        <f t="shared" si="0"/>
        <v>0</v>
      </c>
      <c r="J47" s="26">
        <v>0.23</v>
      </c>
      <c r="K47" s="25">
        <f t="shared" si="1"/>
        <v>0</v>
      </c>
      <c r="L47" s="1"/>
      <c r="M47" s="3"/>
      <c r="N47" s="4"/>
    </row>
    <row r="48" spans="1:14" ht="27" customHeight="1">
      <c r="A48" s="32">
        <v>24</v>
      </c>
      <c r="B48" s="31" t="s">
        <v>71</v>
      </c>
      <c r="C48" s="23" t="s">
        <v>59</v>
      </c>
      <c r="D48" s="32">
        <v>1</v>
      </c>
      <c r="E48" s="32" t="s">
        <v>55</v>
      </c>
      <c r="F48" s="32">
        <v>7</v>
      </c>
      <c r="G48" s="39"/>
      <c r="H48" s="24">
        <v>0</v>
      </c>
      <c r="I48" s="25">
        <f t="shared" si="0"/>
        <v>0</v>
      </c>
      <c r="J48" s="26">
        <v>0.23</v>
      </c>
      <c r="K48" s="25">
        <f t="shared" si="1"/>
        <v>0</v>
      </c>
      <c r="L48" s="1"/>
      <c r="M48" s="3"/>
      <c r="N48" s="4"/>
    </row>
    <row r="49" spans="1:14" ht="28.5" customHeight="1">
      <c r="A49" s="32">
        <v>24</v>
      </c>
      <c r="B49" s="31" t="s">
        <v>72</v>
      </c>
      <c r="C49" s="23" t="s">
        <v>59</v>
      </c>
      <c r="D49" s="32">
        <v>1</v>
      </c>
      <c r="E49" s="32" t="s">
        <v>55</v>
      </c>
      <c r="F49" s="32">
        <v>7</v>
      </c>
      <c r="G49" s="39"/>
      <c r="H49" s="24">
        <v>0</v>
      </c>
      <c r="I49" s="25">
        <f t="shared" si="0"/>
        <v>0</v>
      </c>
      <c r="J49" s="26">
        <v>0.23</v>
      </c>
      <c r="K49" s="25">
        <f t="shared" si="1"/>
        <v>0</v>
      </c>
      <c r="L49" s="1"/>
      <c r="M49" s="3"/>
      <c r="N49" s="4"/>
    </row>
    <row r="50" spans="1:14" ht="19.5" customHeight="1">
      <c r="A50" s="90" t="s">
        <v>34</v>
      </c>
      <c r="B50" s="91"/>
      <c r="C50" s="91"/>
      <c r="D50" s="91"/>
      <c r="E50" s="91"/>
      <c r="F50" s="91"/>
      <c r="G50" s="91"/>
      <c r="H50" s="92"/>
      <c r="I50" s="40">
        <f>SUM(I5:I49)</f>
        <v>0</v>
      </c>
      <c r="J50" s="41" t="s">
        <v>67</v>
      </c>
      <c r="K50" s="40">
        <f>SUM(K5:K49)</f>
        <v>0</v>
      </c>
      <c r="L50" s="1"/>
      <c r="M50" s="3"/>
      <c r="N50" s="4"/>
    </row>
    <row r="51" spans="1:14" ht="19.5" customHeight="1">
      <c r="A51" s="27"/>
      <c r="B51" s="85" t="s">
        <v>22</v>
      </c>
      <c r="C51" s="85"/>
      <c r="D51" s="85"/>
      <c r="E51" s="85"/>
      <c r="F51" s="85"/>
      <c r="G51" s="85"/>
      <c r="H51" s="85">
        <f>G51*5.225</f>
        <v>0</v>
      </c>
      <c r="I51" s="85">
        <f>H51*D51*$F51</f>
        <v>0</v>
      </c>
      <c r="J51" s="85">
        <v>0.23</v>
      </c>
      <c r="K51" s="85">
        <f>J51*I51+I51</f>
        <v>0</v>
      </c>
      <c r="L51" s="1">
        <f>G51*D51</f>
        <v>0</v>
      </c>
      <c r="M51" s="3"/>
      <c r="N51" s="4"/>
    </row>
    <row r="52" spans="1:14" ht="31.5" customHeight="1">
      <c r="A52" s="28">
        <v>25</v>
      </c>
      <c r="B52" s="30" t="s">
        <v>62</v>
      </c>
      <c r="C52" s="23" t="s">
        <v>12</v>
      </c>
      <c r="D52" s="28">
        <v>1</v>
      </c>
      <c r="E52" s="58" t="s">
        <v>9</v>
      </c>
      <c r="F52" s="28">
        <v>16</v>
      </c>
      <c r="G52" s="29">
        <v>3</v>
      </c>
      <c r="H52" s="24">
        <v>0</v>
      </c>
      <c r="I52" s="25">
        <f>D52*F52*H52</f>
        <v>0</v>
      </c>
      <c r="J52" s="26">
        <v>0.23</v>
      </c>
      <c r="K52" s="25">
        <f>I52*1.23</f>
        <v>0</v>
      </c>
      <c r="L52" s="1">
        <f>G52*D52</f>
        <v>3</v>
      </c>
      <c r="M52" s="3"/>
      <c r="N52" s="4"/>
    </row>
    <row r="53" spans="1:14" ht="32.25" customHeight="1">
      <c r="A53" s="28">
        <v>26</v>
      </c>
      <c r="B53" s="30" t="s">
        <v>63</v>
      </c>
      <c r="C53" s="23" t="s">
        <v>12</v>
      </c>
      <c r="D53" s="28">
        <v>3</v>
      </c>
      <c r="E53" s="58"/>
      <c r="F53" s="28">
        <v>16</v>
      </c>
      <c r="G53" s="29">
        <v>3</v>
      </c>
      <c r="H53" s="24">
        <v>0</v>
      </c>
      <c r="I53" s="25">
        <f aca="true" t="shared" si="5" ref="I53:I61">D53*F53*H53</f>
        <v>0</v>
      </c>
      <c r="J53" s="26">
        <v>0.23</v>
      </c>
      <c r="K53" s="25">
        <f aca="true" t="shared" si="6" ref="K53:K61">I53*1.23</f>
        <v>0</v>
      </c>
      <c r="L53" s="1">
        <f>G53*D53</f>
        <v>9</v>
      </c>
      <c r="M53" s="3"/>
      <c r="N53" s="4"/>
    </row>
    <row r="54" spans="1:14" ht="22.5" customHeight="1">
      <c r="A54" s="87" t="s">
        <v>34</v>
      </c>
      <c r="B54" s="88"/>
      <c r="C54" s="88"/>
      <c r="D54" s="88"/>
      <c r="E54" s="88"/>
      <c r="F54" s="88"/>
      <c r="G54" s="88"/>
      <c r="H54" s="89"/>
      <c r="I54" s="25">
        <f>SUM(I52:I53)</f>
        <v>0</v>
      </c>
      <c r="J54" s="42">
        <v>0.23</v>
      </c>
      <c r="K54" s="25">
        <f>SUM(K52:K53)</f>
        <v>0</v>
      </c>
      <c r="L54" s="1"/>
      <c r="M54" s="3"/>
      <c r="N54" s="4"/>
    </row>
    <row r="55" spans="1:14" ht="19.5" customHeight="1">
      <c r="A55" s="69">
        <v>27</v>
      </c>
      <c r="B55" s="70" t="s">
        <v>51</v>
      </c>
      <c r="C55" s="32" t="s">
        <v>56</v>
      </c>
      <c r="D55" s="39">
        <v>2</v>
      </c>
      <c r="E55" s="65" t="s">
        <v>9</v>
      </c>
      <c r="F55" s="28">
        <v>16</v>
      </c>
      <c r="G55" s="39"/>
      <c r="H55" s="24">
        <v>0</v>
      </c>
      <c r="I55" s="25">
        <f t="shared" si="5"/>
        <v>0</v>
      </c>
      <c r="J55" s="42">
        <v>0.23</v>
      </c>
      <c r="K55" s="25">
        <f t="shared" si="6"/>
        <v>0</v>
      </c>
      <c r="L55" s="1"/>
      <c r="M55" s="3"/>
      <c r="N55" s="4"/>
    </row>
    <row r="56" spans="1:14" ht="19.5" customHeight="1">
      <c r="A56" s="69"/>
      <c r="B56" s="70"/>
      <c r="C56" s="32" t="s">
        <v>57</v>
      </c>
      <c r="D56" s="39">
        <v>1</v>
      </c>
      <c r="E56" s="66"/>
      <c r="F56" s="28">
        <v>16</v>
      </c>
      <c r="G56" s="39"/>
      <c r="H56" s="24">
        <v>0</v>
      </c>
      <c r="I56" s="25">
        <f t="shared" si="5"/>
        <v>0</v>
      </c>
      <c r="J56" s="42">
        <v>0.23</v>
      </c>
      <c r="K56" s="25">
        <f t="shared" si="6"/>
        <v>0</v>
      </c>
      <c r="L56" s="1"/>
      <c r="M56" s="3"/>
      <c r="N56" s="4"/>
    </row>
    <row r="57" spans="1:14" ht="19.5" customHeight="1">
      <c r="A57" s="69"/>
      <c r="B57" s="70"/>
      <c r="C57" s="32" t="s">
        <v>58</v>
      </c>
      <c r="D57" s="39">
        <v>3</v>
      </c>
      <c r="E57" s="67"/>
      <c r="F57" s="28">
        <v>16</v>
      </c>
      <c r="G57" s="39"/>
      <c r="H57" s="24">
        <v>0</v>
      </c>
      <c r="I57" s="25">
        <f t="shared" si="5"/>
        <v>0</v>
      </c>
      <c r="J57" s="42">
        <v>0.23</v>
      </c>
      <c r="K57" s="25">
        <f t="shared" si="6"/>
        <v>0</v>
      </c>
      <c r="L57" s="1"/>
      <c r="M57" s="3"/>
      <c r="N57" s="4"/>
    </row>
    <row r="58" spans="1:14" ht="19.5" customHeight="1">
      <c r="A58" s="57" t="s">
        <v>34</v>
      </c>
      <c r="B58" s="57"/>
      <c r="C58" s="57"/>
      <c r="D58" s="57"/>
      <c r="E58" s="57"/>
      <c r="F58" s="57"/>
      <c r="G58" s="57"/>
      <c r="H58" s="57"/>
      <c r="I58" s="25">
        <f>SUM(I55:I57)</f>
        <v>0</v>
      </c>
      <c r="J58" s="41" t="s">
        <v>67</v>
      </c>
      <c r="K58" s="25">
        <f>SUM(K55:K57)</f>
        <v>0</v>
      </c>
      <c r="L58" s="1"/>
      <c r="M58" s="3"/>
      <c r="N58" s="4"/>
    </row>
    <row r="59" spans="1:14" ht="19.5" customHeight="1">
      <c r="A59" s="61">
        <v>28</v>
      </c>
      <c r="B59" s="59" t="s">
        <v>49</v>
      </c>
      <c r="C59" s="23" t="s">
        <v>29</v>
      </c>
      <c r="D59" s="28">
        <v>2</v>
      </c>
      <c r="E59" s="65" t="s">
        <v>9</v>
      </c>
      <c r="F59" s="28">
        <v>16</v>
      </c>
      <c r="G59" s="29"/>
      <c r="H59" s="24">
        <v>0</v>
      </c>
      <c r="I59" s="25">
        <f t="shared" si="5"/>
        <v>0</v>
      </c>
      <c r="J59" s="26">
        <v>0.23</v>
      </c>
      <c r="K59" s="25">
        <f t="shared" si="6"/>
        <v>0</v>
      </c>
      <c r="L59" s="2">
        <f>SUM(L6:L53)</f>
        <v>158.21319999999994</v>
      </c>
      <c r="M59" s="3"/>
      <c r="N59" s="4"/>
    </row>
    <row r="60" spans="1:14" ht="22.5" customHeight="1">
      <c r="A60" s="62"/>
      <c r="B60" s="60"/>
      <c r="C60" s="23" t="s">
        <v>31</v>
      </c>
      <c r="D60" s="28">
        <v>1</v>
      </c>
      <c r="E60" s="66"/>
      <c r="F60" s="28">
        <v>16</v>
      </c>
      <c r="G60" s="29"/>
      <c r="H60" s="24">
        <v>0</v>
      </c>
      <c r="I60" s="25">
        <f t="shared" si="5"/>
        <v>0</v>
      </c>
      <c r="J60" s="26">
        <v>0.23</v>
      </c>
      <c r="K60" s="25">
        <f t="shared" si="6"/>
        <v>0</v>
      </c>
      <c r="L60" s="1"/>
      <c r="M60" s="17"/>
      <c r="N60" s="4"/>
    </row>
    <row r="61" spans="1:14" ht="22.5" customHeight="1">
      <c r="A61" s="62"/>
      <c r="B61" s="60"/>
      <c r="C61" s="43" t="s">
        <v>23</v>
      </c>
      <c r="D61" s="22">
        <v>1</v>
      </c>
      <c r="E61" s="67"/>
      <c r="F61" s="22">
        <v>16</v>
      </c>
      <c r="G61" s="44"/>
      <c r="H61" s="24">
        <v>0</v>
      </c>
      <c r="I61" s="25">
        <f t="shared" si="5"/>
        <v>0</v>
      </c>
      <c r="J61" s="42">
        <v>0.23</v>
      </c>
      <c r="K61" s="25">
        <f t="shared" si="6"/>
        <v>0</v>
      </c>
      <c r="L61" s="1"/>
      <c r="M61" s="17"/>
      <c r="N61" s="4"/>
    </row>
    <row r="62" spans="1:14" ht="18" customHeight="1">
      <c r="A62" s="57" t="s">
        <v>34</v>
      </c>
      <c r="B62" s="57"/>
      <c r="C62" s="57"/>
      <c r="D62" s="57"/>
      <c r="E62" s="57"/>
      <c r="F62" s="57"/>
      <c r="G62" s="57"/>
      <c r="H62" s="57"/>
      <c r="I62" s="25">
        <f>SUM(I59:I61)</f>
        <v>0</v>
      </c>
      <c r="J62" s="41" t="s">
        <v>67</v>
      </c>
      <c r="K62" s="25">
        <f>SUM(K59:K61)</f>
        <v>0</v>
      </c>
      <c r="L62" s="1"/>
      <c r="M62" s="17"/>
      <c r="N62" s="4"/>
    </row>
    <row r="63" spans="1:14" ht="22.5" customHeight="1">
      <c r="A63" s="68" t="s">
        <v>33</v>
      </c>
      <c r="B63" s="68"/>
      <c r="C63" s="68"/>
      <c r="D63" s="68"/>
      <c r="E63" s="68"/>
      <c r="F63" s="68"/>
      <c r="G63" s="68"/>
      <c r="H63" s="68"/>
      <c r="I63" s="45">
        <f>I62+I58+I54+I50</f>
        <v>0</v>
      </c>
      <c r="J63" s="49" t="s">
        <v>67</v>
      </c>
      <c r="K63" s="47">
        <f>K62+K58+K54+K50</f>
        <v>0</v>
      </c>
      <c r="L63" s="1"/>
      <c r="M63" s="17"/>
      <c r="N63" s="4"/>
    </row>
    <row r="64" spans="1:14" ht="57" customHeight="1">
      <c r="A64" s="63" t="s">
        <v>60</v>
      </c>
      <c r="B64" s="63"/>
      <c r="C64" s="63"/>
      <c r="D64" s="63"/>
      <c r="E64" s="63"/>
      <c r="F64" s="63"/>
      <c r="G64" s="63"/>
      <c r="H64" s="63"/>
      <c r="I64" s="63"/>
      <c r="J64" s="64"/>
      <c r="K64" s="46"/>
      <c r="M64" s="4"/>
      <c r="N64" s="4"/>
    </row>
    <row r="65" spans="1:10" ht="12.75">
      <c r="A65" s="7"/>
      <c r="B65" s="8"/>
      <c r="C65" s="8"/>
      <c r="D65" s="9"/>
      <c r="E65" s="9"/>
      <c r="F65" s="9"/>
      <c r="G65" s="9"/>
      <c r="H65" s="10"/>
      <c r="I65" s="8"/>
      <c r="J65" s="11"/>
    </row>
    <row r="66" spans="1:10" ht="12.75">
      <c r="A66" s="12"/>
      <c r="B66" s="13"/>
      <c r="C66" s="13"/>
      <c r="D66" s="14"/>
      <c r="E66" s="14"/>
      <c r="F66" s="14"/>
      <c r="G66" s="14"/>
      <c r="H66" s="15"/>
      <c r="I66" s="13"/>
      <c r="J66" s="16"/>
    </row>
  </sheetData>
  <sheetProtection selectLockedCells="1" selectUnlockedCells="1"/>
  <mergeCells count="49">
    <mergeCell ref="E32:E45"/>
    <mergeCell ref="B3:B4"/>
    <mergeCell ref="C3:C4"/>
    <mergeCell ref="A19:A20"/>
    <mergeCell ref="B19:B20"/>
    <mergeCell ref="E5:E23"/>
    <mergeCell ref="A36:A38"/>
    <mergeCell ref="B43:B44"/>
    <mergeCell ref="B39:B41"/>
    <mergeCell ref="B24:B29"/>
    <mergeCell ref="E52:E53"/>
    <mergeCell ref="B51:K51"/>
    <mergeCell ref="A43:A44"/>
    <mergeCell ref="A54:H54"/>
    <mergeCell ref="B36:B38"/>
    <mergeCell ref="A24:A29"/>
    <mergeCell ref="A39:A41"/>
    <mergeCell ref="A50:H50"/>
    <mergeCell ref="A33:A34"/>
    <mergeCell ref="B33:B34"/>
    <mergeCell ref="A1:K1"/>
    <mergeCell ref="B21:B23"/>
    <mergeCell ref="A21:A23"/>
    <mergeCell ref="A2:K2"/>
    <mergeCell ref="D3:D4"/>
    <mergeCell ref="E3:E4"/>
    <mergeCell ref="F3:F4"/>
    <mergeCell ref="I3:K3"/>
    <mergeCell ref="H3:H4"/>
    <mergeCell ref="A3:A4"/>
    <mergeCell ref="B55:B57"/>
    <mergeCell ref="A30:A31"/>
    <mergeCell ref="B30:B31"/>
    <mergeCell ref="A5:A6"/>
    <mergeCell ref="B5:B6"/>
    <mergeCell ref="A8:A11"/>
    <mergeCell ref="B8:B11"/>
    <mergeCell ref="A12:A14"/>
    <mergeCell ref="B12:B14"/>
    <mergeCell ref="A58:H58"/>
    <mergeCell ref="E24:E31"/>
    <mergeCell ref="B59:B61"/>
    <mergeCell ref="A59:A61"/>
    <mergeCell ref="A62:H62"/>
    <mergeCell ref="A64:J64"/>
    <mergeCell ref="E59:E61"/>
    <mergeCell ref="E55:E57"/>
    <mergeCell ref="A63:H63"/>
    <mergeCell ref="A55:A57"/>
  </mergeCells>
  <printOptions/>
  <pageMargins left="0.7875" right="0.7875" top="1.0527777777777778" bottom="1.0527777777777778" header="0.7875" footer="0.7875"/>
  <pageSetup horizontalDpi="600" verticalDpi="600" orientation="portrait" paperSize="9" scale="74" r:id="rId1"/>
  <headerFooter alignWithMargins="0">
    <oddFooter>&amp;C&amp;"Times New Roman,Normalny"&amp;12Strona &amp;P</oddFooter>
  </headerFooter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Szczerba</dc:creator>
  <cp:keywords/>
  <dc:description/>
  <cp:lastModifiedBy>Jacek Marczyński</cp:lastModifiedBy>
  <cp:lastPrinted>2017-07-26T07:16:56Z</cp:lastPrinted>
  <dcterms:created xsi:type="dcterms:W3CDTF">2014-01-29T11:06:07Z</dcterms:created>
  <dcterms:modified xsi:type="dcterms:W3CDTF">2017-07-26T07:24:58Z</dcterms:modified>
  <cp:category/>
  <cp:version/>
  <cp:contentType/>
  <cp:contentStatus/>
</cp:coreProperties>
</file>