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aaa" sheetId="1" r:id="rId1"/>
    <sheet name="Arkusz2" sheetId="2" r:id="rId2"/>
    <sheet name="Arkusz3" sheetId="3" r:id="rId3"/>
  </sheets>
  <definedNames>
    <definedName name="_xlnm.Print_Area" localSheetId="0">'aaa'!$A$1:$AD$35</definedName>
  </definedNames>
  <calcPr fullCalcOnLoad="1" fullPrecision="0"/>
</workbook>
</file>

<file path=xl/sharedStrings.xml><?xml version="1.0" encoding="utf-8"?>
<sst xmlns="http://schemas.openxmlformats.org/spreadsheetml/2006/main" count="119" uniqueCount="96">
  <si>
    <t>1.</t>
  </si>
  <si>
    <t>3.</t>
  </si>
  <si>
    <t>4.</t>
  </si>
  <si>
    <t>5.</t>
  </si>
  <si>
    <t>6.</t>
  </si>
  <si>
    <t>7.</t>
  </si>
  <si>
    <t>8.</t>
  </si>
  <si>
    <t>12.</t>
  </si>
  <si>
    <t>2.</t>
  </si>
  <si>
    <t>10.</t>
  </si>
  <si>
    <t>Uwagi</t>
  </si>
  <si>
    <t>grudzień</t>
  </si>
  <si>
    <t>14.</t>
  </si>
  <si>
    <t>15.</t>
  </si>
  <si>
    <t>17.</t>
  </si>
  <si>
    <t>18.</t>
  </si>
  <si>
    <t>20.</t>
  </si>
  <si>
    <t xml:space="preserve">październik </t>
  </si>
  <si>
    <t>9.</t>
  </si>
  <si>
    <t>11.</t>
  </si>
  <si>
    <t>13.</t>
  </si>
  <si>
    <t>16.</t>
  </si>
  <si>
    <t>19.</t>
  </si>
  <si>
    <t>Wydział Nauki o Zdrowiu, ul. Ciołka 27</t>
  </si>
  <si>
    <t>Budynek ZIAM, ul. Żwirki i Wigury 81</t>
  </si>
  <si>
    <t>Instytut Medycyny Społecznej, ul. Oczki 3</t>
  </si>
  <si>
    <t>Zaklad Medycyny Sądowej, ul. Oczki 1</t>
  </si>
  <si>
    <t>Centrum Biostruktury, ul. Chałubińskiego 5</t>
  </si>
  <si>
    <t>Budynek mieszkalny WUM, ul. Grójecka 69</t>
  </si>
  <si>
    <t>DOM STUDENTA NR 1, ul. Batalionu Pięść 9</t>
  </si>
  <si>
    <t>DOM STUDENTA NR 2, ul. Karolkowa 84</t>
  </si>
  <si>
    <t>DOM STUDENTA NR 2 BIS, ul. Karolkowa 84</t>
  </si>
  <si>
    <t>Nazwa obiektu i adres</t>
  </si>
  <si>
    <t>Cały budynek</t>
  </si>
  <si>
    <t>Lp.</t>
  </si>
  <si>
    <t>1.       Środki użyte do wykonania usługi muszą posiadać atest i dopuszczenie do używania w Polsce. Muszą zapewnić maksymalne bezpieczeństwo dla ludzi i zwierząt.</t>
  </si>
  <si>
    <t>2.       Do dezynsekcji należy używać wyłącznie środków kontaktowych (żeli).</t>
  </si>
  <si>
    <t>Razem X:</t>
  </si>
  <si>
    <t>Razem XII:</t>
  </si>
  <si>
    <t>netto:</t>
  </si>
  <si>
    <t>Razem Obiekt netto</t>
  </si>
  <si>
    <t>Razem obiekt brutto</t>
  </si>
  <si>
    <t>lipiec</t>
  </si>
  <si>
    <t>Centrum Sportowo-Rehabilitacyjne, 
ul. Ks. Trojdena 2c</t>
  </si>
  <si>
    <t xml:space="preserve">Razem VII: </t>
  </si>
  <si>
    <t>Budunek mieszkalny WUM, ul. Banacha 20</t>
  </si>
  <si>
    <t>Rektorat, ul. Żwirki i Wigury 61</t>
  </si>
  <si>
    <t>Logistyka, ul. Pawińskiego 3</t>
  </si>
  <si>
    <t>Zwierzętarnia,  ul. Pawińskiego 3c</t>
  </si>
  <si>
    <t>Wydziału Farmaceutyczny, ul. Banacha 1</t>
  </si>
  <si>
    <t>CEPT, ul. Banacha 1B</t>
  </si>
  <si>
    <t>Wirusologia, ul. Chałubińskiego 5</t>
  </si>
  <si>
    <t xml:space="preserve">Centrum Biblioteczno-Informacyjne, 
ul. Żwirki i Wigury 63                    </t>
  </si>
  <si>
    <t>wrzesień</t>
  </si>
  <si>
    <t>Dom Medyków, ul. Oczki 1A</t>
  </si>
  <si>
    <t>432,97, m2 - na całą część WUM-u</t>
  </si>
  <si>
    <t>Budynek łączony- budynek A dydaktyczny trójkondygnacyjny niepodpiwniczony, budynek B (łącznik) jednokondygnacyjny niepodpiwniczony, budynek C dwukondugnacyjny, budynek D jednokondygnacyjny niepodpiwniczony. Deratyzacja tylko na powierzchni 630 m2.</t>
  </si>
  <si>
    <t>Budynek 4.kondygnacyjny. Dezynsekcja - cały budynek 5684 m2, deratyzacja - piwnica i parter - 1891 m2</t>
  </si>
  <si>
    <t>Razem IX:</t>
  </si>
  <si>
    <t>Łączny koszt  wykonania usługi dezynsekcji i deratyzacji w obiektach WUM :</t>
  </si>
  <si>
    <t>Budynek przy Emilii Plater 21</t>
  </si>
  <si>
    <t>Tylko bufet, piwnice i pomieszczenia techniczne - 1 525 m2</t>
  </si>
  <si>
    <t>Budynek 8. piętrowy - tylko piwnice, korytarze, piony (kanalizacyjne, energetyczne itp.) + kompleksowo zsypy, komory i piony zsypowe wraz z  pomieszczeniem dolnym z dokładnym myciem środkami dezynfekującymi. 2 290 m2</t>
  </si>
  <si>
    <t>Budynek 4. piętrowy - tylko piwnice, korytarze, piony (kanalizacyjne, energetyczne itp.) - 755 m2</t>
  </si>
  <si>
    <t>Pomieszczenia Biblioteki Głównej: magazyn, czytelnia, wypożyczalnia, pomieszczenia biurowe - 1510 m2</t>
  </si>
  <si>
    <t>czerwiec</t>
  </si>
  <si>
    <t xml:space="preserve">Razem VI: </t>
  </si>
  <si>
    <r>
      <t>Powierzchnia do deratyzacji i dezynsekcji
m</t>
    </r>
    <r>
      <rPr>
        <b/>
        <vertAlign val="superscript"/>
        <sz val="16"/>
        <rFont val="Arial"/>
        <family val="2"/>
      </rPr>
      <t>2</t>
    </r>
  </si>
  <si>
    <t xml:space="preserve">Budynek 4. piętrowy + piwnica. 
</t>
  </si>
  <si>
    <t>brutto:</t>
  </si>
  <si>
    <t xml:space="preserve">Budynek 3. piętrowy + piwnica.
</t>
  </si>
  <si>
    <t xml:space="preserve">Budynek 4. piętrowy.
</t>
  </si>
  <si>
    <t xml:space="preserve">   Wykonanie usługi w danym obiekcie musi być wcześniej uzgodnione z administratorem budynku.</t>
  </si>
  <si>
    <t>Budynek przy ul. Dalibora 1</t>
  </si>
  <si>
    <t>Piwnice ok. 1200 m2. Zleceniodawca może odstąpić od wykonywania usługi w tym budynku.</t>
  </si>
  <si>
    <t>Centrum Dydaktyczne, ul. Trojdena 2a</t>
  </si>
  <si>
    <t>21.</t>
  </si>
  <si>
    <t>22.</t>
  </si>
  <si>
    <t xml:space="preserve">Koszt netto wykonania usługi
</t>
  </si>
  <si>
    <t xml:space="preserve">Koszt brutto wykonania usługi
 </t>
  </si>
  <si>
    <r>
      <rPr>
        <b/>
        <sz val="18"/>
        <rFont val="Arial"/>
        <family val="2"/>
      </rPr>
      <t xml:space="preserve">Dezynsekcja 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>ilość wyłożeń środków</t>
    </r>
  </si>
  <si>
    <r>
      <rPr>
        <b/>
        <sz val="18"/>
        <rFont val="Arial"/>
        <family val="2"/>
      </rPr>
      <t xml:space="preserve">Deratyzacja </t>
    </r>
    <r>
      <rPr>
        <b/>
        <sz val="16"/>
        <rFont val="Arial"/>
        <family val="2"/>
      </rPr>
      <t xml:space="preserve">
</t>
    </r>
    <r>
      <rPr>
        <sz val="16"/>
        <rFont val="Arial"/>
        <family val="2"/>
      </rPr>
      <t>ilość wyłożeń środków</t>
    </r>
  </si>
  <si>
    <r>
      <rPr>
        <b/>
        <sz val="18"/>
        <rFont val="Arial"/>
        <family val="2"/>
      </rPr>
      <t xml:space="preserve">Deratyzacja  </t>
    </r>
    <r>
      <rPr>
        <b/>
        <sz val="16"/>
        <rFont val="Arial"/>
        <family val="2"/>
      </rPr>
      <t xml:space="preserve">             </t>
    </r>
    <r>
      <rPr>
        <sz val="16"/>
        <rFont val="Arial"/>
        <family val="2"/>
      </rPr>
      <t xml:space="preserve"> ilość wyłożeń środków</t>
    </r>
  </si>
  <si>
    <r>
      <rPr>
        <b/>
        <sz val="18"/>
        <rFont val="Arial"/>
        <family val="2"/>
      </rPr>
      <t xml:space="preserve">Deratyzacja </t>
    </r>
    <r>
      <rPr>
        <b/>
        <sz val="16"/>
        <rFont val="Arial"/>
        <family val="2"/>
      </rPr>
      <t xml:space="preserve">              </t>
    </r>
    <r>
      <rPr>
        <sz val="16"/>
        <rFont val="Arial"/>
        <family val="2"/>
      </rPr>
      <t xml:space="preserve"> ilość wyłożeń środków</t>
    </r>
  </si>
  <si>
    <t>Razem II
2019 r.:</t>
  </si>
  <si>
    <r>
      <t>Deratyzacja- piwnica (218,70 m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)  i parter ( 502,60 m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), Dezynsekcja-cały budynek </t>
    </r>
  </si>
  <si>
    <r>
      <t>Deratyzacja- piwnica ( 759,92 m</t>
    </r>
    <r>
      <rPr>
        <vertAlign val="superscript"/>
        <sz val="18"/>
        <rFont val="Arial"/>
        <family val="2"/>
      </rPr>
      <t xml:space="preserve">2 </t>
    </r>
    <r>
      <rPr>
        <sz val="18"/>
        <rFont val="Arial"/>
        <family val="2"/>
      </rPr>
      <t>) i parter (1116,12 m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), Dezynsekcja-cały budynek </t>
    </r>
  </si>
  <si>
    <r>
      <t>Deratyzacja- piwnica (1642,80m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) i parter ( 1968,60 m</t>
    </r>
    <r>
      <rPr>
        <vertAlign val="superscript"/>
        <sz val="18"/>
        <rFont val="Arial"/>
        <family val="2"/>
      </rPr>
      <t xml:space="preserve">2 </t>
    </r>
    <r>
      <rPr>
        <sz val="18"/>
        <rFont val="Arial"/>
        <family val="2"/>
      </rPr>
      <t xml:space="preserve">), Dezynsekcja-cały budynek </t>
    </r>
  </si>
  <si>
    <r>
      <t>1132,56 m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, cała część WUM-u, w tym piwnica 512,87 m2.</t>
    </r>
  </si>
  <si>
    <r>
      <t xml:space="preserve">Opis budynku: Obiekt składa się 5 części: bud rehabilitacji, bud. hali sportowej z zapleczem szatniowym, bud. łącznika z kuchnią na I piętrze i tarasem, bud. basenu olimpijskiego oraz bud. basenu rozgrzewkowego. Łączna pow. użytkowa ok. 17 000 m2.  
Deratyzacja pomieszczeń CSR:
Piwnice – pow. łączna ok. </t>
    </r>
    <r>
      <rPr>
        <b/>
        <sz val="18"/>
        <rFont val="Arial"/>
        <family val="2"/>
      </rPr>
      <t>7000 m2</t>
    </r>
    <r>
      <rPr>
        <sz val="18"/>
        <rFont val="Arial"/>
        <family val="2"/>
      </rPr>
      <t xml:space="preserve"> w tym garaż, podbasenie, kręgielnia, pomieszczenia techniczne.  
Teren zewnętrzny w uzgodnionych miejscach:  pow. ok. 400 mb x 0,7 m = </t>
    </r>
    <r>
      <rPr>
        <b/>
        <sz val="18"/>
        <rFont val="Arial"/>
        <family val="2"/>
      </rPr>
      <t>280 m2</t>
    </r>
    <r>
      <rPr>
        <sz val="18"/>
        <rFont val="Arial"/>
        <family val="2"/>
      </rPr>
      <t xml:space="preserve"> 
</t>
    </r>
  </si>
  <si>
    <t>23.</t>
  </si>
  <si>
    <t>Budynek przy ul. Litewskiej 14 i 16</t>
  </si>
  <si>
    <t>luty 2020 r.</t>
  </si>
  <si>
    <r>
      <t>Budynek łączony: trzy budynki 5. piętrowe + piwnice +wentylatorownie. Deratyzacja tylko w pomieszczeniach wentylatorowni i w piwnicach</t>
    </r>
    <r>
      <rPr>
        <sz val="18"/>
        <color indexed="10"/>
        <rFont val="Arial"/>
        <family val="2"/>
      </rPr>
      <t xml:space="preserve"> m-c X I kostka - pow. 933 m2,      m-c XII kostka I i II - pow 1866m2</t>
    </r>
    <r>
      <rPr>
        <sz val="18"/>
        <rFont val="Arial"/>
        <family val="2"/>
      </rPr>
      <t>. Dezynsekcja</t>
    </r>
    <r>
      <rPr>
        <sz val="18"/>
        <color indexed="10"/>
        <rFont val="Arial"/>
        <family val="2"/>
      </rPr>
      <t xml:space="preserve"> m-c XII  kostka I , II-  9710 m2.</t>
    </r>
    <r>
      <rPr>
        <sz val="18"/>
        <rFont val="Arial"/>
        <family val="2"/>
      </rPr>
      <t xml:space="preserve"> W budynku trwa remont - każda z kostek będzie przez określony czas wyłączona z dezynsekcji. </t>
    </r>
  </si>
  <si>
    <t>Piwnice ok. 792 m2.</t>
  </si>
  <si>
    <t xml:space="preserve">Załącznik nr 1: Wykaz budynków, zakresy czynności, terminy przeprowadzenia dezynsekcji i deratyzacji wraz z wyceną. 
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</si>
</sst>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\ &quot;zł&quot;_-;\-* #,##0.0\ &quot;zł&quot;_-;_-* &quot;-&quot;??\ &quot;zł&quot;_-;_-@_-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"/>
    <numFmt numFmtId="181" formatCode="#,##0.000"/>
    <numFmt numFmtId="182" formatCode="#,##0.0000"/>
  </numFmts>
  <fonts count="5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vertAlign val="superscript"/>
      <sz val="16"/>
      <name val="Arial"/>
      <family val="2"/>
    </font>
    <font>
      <vertAlign val="superscript"/>
      <sz val="18"/>
      <name val="Arial"/>
      <family val="2"/>
    </font>
    <font>
      <sz val="18"/>
      <color indexed="10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7" fillId="33" borderId="11" xfId="59" applyNumberFormat="1" applyFont="1" applyFill="1" applyBorder="1" applyAlignment="1">
      <alignment horizontal="center" vertical="center" wrapText="1"/>
    </xf>
    <xf numFmtId="4" fontId="7" fillId="34" borderId="10" xfId="59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4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textRotation="90" wrapText="1"/>
    </xf>
    <xf numFmtId="4" fontId="7" fillId="35" borderId="10" xfId="59" applyNumberFormat="1" applyFont="1" applyFill="1" applyBorder="1" applyAlignment="1">
      <alignment horizontal="center" vertical="center" wrapText="1"/>
    </xf>
    <xf numFmtId="4" fontId="7" fillId="36" borderId="10" xfId="5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7" fillId="36" borderId="10" xfId="59" applyNumberFormat="1" applyFont="1" applyFill="1" applyBorder="1" applyAlignment="1">
      <alignment vertical="center" wrapText="1"/>
    </xf>
    <xf numFmtId="4" fontId="7" fillId="36" borderId="10" xfId="59" applyNumberFormat="1" applyFont="1" applyFill="1" applyBorder="1" applyAlignment="1">
      <alignment vertical="center"/>
    </xf>
    <xf numFmtId="4" fontId="7" fillId="37" borderId="10" xfId="59" applyNumberFormat="1" applyFont="1" applyFill="1" applyBorder="1" applyAlignment="1">
      <alignment horizontal="center" vertical="center" wrapText="1"/>
    </xf>
    <xf numFmtId="3" fontId="7" fillId="36" borderId="10" xfId="59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6" fillId="36" borderId="0" xfId="0" applyFont="1" applyFill="1" applyBorder="1" applyAlignment="1">
      <alignment vertical="center"/>
    </xf>
    <xf numFmtId="0" fontId="1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3" fontId="7" fillId="34" borderId="10" xfId="59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4" fontId="7" fillId="2" borderId="10" xfId="59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1" xfId="5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51" applyFont="1" applyFill="1" applyBorder="1" applyAlignment="1">
      <alignment vertical="center" wrapText="1"/>
      <protection/>
    </xf>
    <xf numFmtId="4" fontId="7" fillId="2" borderId="13" xfId="59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2" xfId="59" applyNumberFormat="1" applyFont="1" applyFill="1" applyBorder="1" applyAlignment="1">
      <alignment horizontal="center" vertical="center" wrapText="1"/>
    </xf>
    <xf numFmtId="4" fontId="10" fillId="0" borderId="10" xfId="51" applyNumberFormat="1" applyFont="1" applyFill="1" applyBorder="1" applyAlignment="1">
      <alignment vertical="center" wrapText="1"/>
      <protection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4" fontId="7" fillId="0" borderId="10" xfId="59" applyNumberFormat="1" applyFont="1" applyFill="1" applyBorder="1" applyAlignment="1">
      <alignment horizontal="center" vertical="center" wrapText="1"/>
    </xf>
    <xf numFmtId="4" fontId="7" fillId="0" borderId="10" xfId="59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textRotation="90" wrapText="1"/>
    </xf>
    <xf numFmtId="0" fontId="8" fillId="38" borderId="12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33" borderId="10" xfId="59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tabSelected="1" view="pageBreakPreview" zoomScale="20" zoomScaleSheetLayoutView="20" zoomScalePageLayoutView="10" workbookViewId="0" topLeftCell="A1">
      <selection activeCell="AS20" sqref="AS20"/>
    </sheetView>
  </sheetViews>
  <sheetFormatPr defaultColWidth="9.140625" defaultRowHeight="12.75"/>
  <cols>
    <col min="1" max="1" width="5.57421875" style="1" customWidth="1"/>
    <col min="2" max="2" width="75.8515625" style="1" customWidth="1"/>
    <col min="3" max="3" width="19.421875" style="1" customWidth="1"/>
    <col min="4" max="5" width="19.28125" style="56" customWidth="1"/>
    <col min="6" max="19" width="19.28125" style="1" customWidth="1"/>
    <col min="20" max="29" width="19.28125" style="2" customWidth="1"/>
    <col min="30" max="30" width="136.28125" style="1" customWidth="1"/>
    <col min="31" max="31" width="29.7109375" style="1" customWidth="1"/>
    <col min="32" max="32" width="12.421875" style="1" customWidth="1"/>
    <col min="33" max="16384" width="9.140625" style="1" customWidth="1"/>
  </cols>
  <sheetData>
    <row r="1" spans="1:30" ht="1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42" customHeight="1">
      <c r="A2" s="126" t="s">
        <v>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</row>
    <row r="3" spans="1:30" ht="123.75" customHeight="1">
      <c r="A3" s="104" t="s">
        <v>34</v>
      </c>
      <c r="B3" s="104" t="s">
        <v>32</v>
      </c>
      <c r="C3" s="107" t="s">
        <v>67</v>
      </c>
      <c r="D3" s="41" t="s">
        <v>80</v>
      </c>
      <c r="E3" s="57" t="s">
        <v>81</v>
      </c>
      <c r="F3" s="96" t="s">
        <v>78</v>
      </c>
      <c r="G3" s="98" t="s">
        <v>79</v>
      </c>
      <c r="H3" s="43" t="s">
        <v>80</v>
      </c>
      <c r="I3" s="41" t="s">
        <v>81</v>
      </c>
      <c r="J3" s="96" t="s">
        <v>78</v>
      </c>
      <c r="K3" s="98" t="s">
        <v>79</v>
      </c>
      <c r="L3" s="43" t="s">
        <v>80</v>
      </c>
      <c r="M3" s="41" t="s">
        <v>82</v>
      </c>
      <c r="N3" s="96" t="s">
        <v>78</v>
      </c>
      <c r="O3" s="98" t="s">
        <v>79</v>
      </c>
      <c r="P3" s="43" t="s">
        <v>80</v>
      </c>
      <c r="Q3" s="41" t="s">
        <v>83</v>
      </c>
      <c r="R3" s="96" t="s">
        <v>78</v>
      </c>
      <c r="S3" s="98" t="s">
        <v>79</v>
      </c>
      <c r="T3" s="43" t="s">
        <v>80</v>
      </c>
      <c r="U3" s="41" t="s">
        <v>83</v>
      </c>
      <c r="V3" s="96" t="s">
        <v>78</v>
      </c>
      <c r="W3" s="98" t="s">
        <v>79</v>
      </c>
      <c r="X3" s="43" t="s">
        <v>80</v>
      </c>
      <c r="Y3" s="41" t="s">
        <v>83</v>
      </c>
      <c r="Z3" s="96" t="s">
        <v>78</v>
      </c>
      <c r="AA3" s="98" t="s">
        <v>79</v>
      </c>
      <c r="AB3" s="113" t="s">
        <v>40</v>
      </c>
      <c r="AC3" s="111" t="s">
        <v>41</v>
      </c>
      <c r="AD3" s="91" t="s">
        <v>10</v>
      </c>
    </row>
    <row r="4" spans="1:30" ht="42.75" customHeight="1">
      <c r="A4" s="105"/>
      <c r="B4" s="106"/>
      <c r="C4" s="108"/>
      <c r="D4" s="95" t="s">
        <v>65</v>
      </c>
      <c r="E4" s="95"/>
      <c r="F4" s="97"/>
      <c r="G4" s="98"/>
      <c r="H4" s="99" t="s">
        <v>42</v>
      </c>
      <c r="I4" s="100"/>
      <c r="J4" s="97"/>
      <c r="K4" s="98"/>
      <c r="L4" s="99" t="s">
        <v>53</v>
      </c>
      <c r="M4" s="109"/>
      <c r="N4" s="97"/>
      <c r="O4" s="98"/>
      <c r="P4" s="99" t="s">
        <v>17</v>
      </c>
      <c r="Q4" s="109"/>
      <c r="R4" s="97"/>
      <c r="S4" s="98"/>
      <c r="T4" s="93" t="s">
        <v>11</v>
      </c>
      <c r="U4" s="94"/>
      <c r="V4" s="97"/>
      <c r="W4" s="98"/>
      <c r="X4" s="93" t="s">
        <v>92</v>
      </c>
      <c r="Y4" s="94"/>
      <c r="Z4" s="97"/>
      <c r="AA4" s="98"/>
      <c r="AB4" s="113"/>
      <c r="AC4" s="112"/>
      <c r="AD4" s="92"/>
    </row>
    <row r="5" spans="1:30" s="11" customFormat="1" ht="66" customHeight="1">
      <c r="A5" s="23" t="s">
        <v>0</v>
      </c>
      <c r="B5" s="58" t="s">
        <v>46</v>
      </c>
      <c r="C5" s="80">
        <v>6290.91</v>
      </c>
      <c r="D5" s="60">
        <v>1</v>
      </c>
      <c r="E5" s="60">
        <v>1</v>
      </c>
      <c r="F5" s="49">
        <v>0</v>
      </c>
      <c r="G5" s="44">
        <f>1.23*(F5)</f>
        <v>0</v>
      </c>
      <c r="H5" s="24"/>
      <c r="I5" s="25"/>
      <c r="J5" s="49">
        <v>0</v>
      </c>
      <c r="K5" s="44">
        <f aca="true" t="shared" si="0" ref="K5:K27">1.23*(J5)</f>
        <v>0</v>
      </c>
      <c r="L5" s="59">
        <v>1</v>
      </c>
      <c r="M5" s="60">
        <v>1</v>
      </c>
      <c r="N5" s="49">
        <v>0</v>
      </c>
      <c r="O5" s="44">
        <f>1.23*N5</f>
        <v>0</v>
      </c>
      <c r="P5" s="24"/>
      <c r="Q5" s="25"/>
      <c r="R5" s="49">
        <v>0</v>
      </c>
      <c r="S5" s="44">
        <f aca="true" t="shared" si="1" ref="S5:S26">1.23*(R5)</f>
        <v>0</v>
      </c>
      <c r="T5" s="59">
        <v>1</v>
      </c>
      <c r="U5" s="60">
        <v>1</v>
      </c>
      <c r="V5" s="49">
        <v>0</v>
      </c>
      <c r="W5" s="44">
        <f aca="true" t="shared" si="2" ref="W5:W27">1.23*(V5)</f>
        <v>0</v>
      </c>
      <c r="X5" s="45"/>
      <c r="Y5" s="45"/>
      <c r="Z5" s="49">
        <v>0</v>
      </c>
      <c r="AA5" s="44">
        <f aca="true" t="shared" si="3" ref="AA5:AA27">1.23*(Z5)</f>
        <v>0</v>
      </c>
      <c r="AB5" s="37">
        <f>F5+J5+N5+R5+V5+Z5</f>
        <v>0</v>
      </c>
      <c r="AC5" s="38">
        <f aca="true" t="shared" si="4" ref="AC5:AC17">G5+K5+O5+S5+W5+AA5</f>
        <v>0</v>
      </c>
      <c r="AD5" s="72" t="s">
        <v>33</v>
      </c>
    </row>
    <row r="6" spans="1:30" s="11" customFormat="1" ht="66" customHeight="1">
      <c r="A6" s="23" t="s">
        <v>8</v>
      </c>
      <c r="B6" s="58" t="s">
        <v>75</v>
      </c>
      <c r="C6" s="80">
        <v>1525</v>
      </c>
      <c r="D6" s="60">
        <v>1</v>
      </c>
      <c r="E6" s="60">
        <v>1</v>
      </c>
      <c r="F6" s="49">
        <v>0</v>
      </c>
      <c r="G6" s="44">
        <f aca="true" t="shared" si="5" ref="G6:G27">1.23*(F6)</f>
        <v>0</v>
      </c>
      <c r="H6" s="24"/>
      <c r="I6" s="25"/>
      <c r="J6" s="49">
        <v>0</v>
      </c>
      <c r="K6" s="44">
        <f t="shared" si="0"/>
        <v>0</v>
      </c>
      <c r="L6" s="45"/>
      <c r="M6" s="45"/>
      <c r="N6" s="49">
        <v>0</v>
      </c>
      <c r="O6" s="44">
        <f aca="true" t="shared" si="6" ref="O6:O27">1.23*N6</f>
        <v>0</v>
      </c>
      <c r="P6" s="24"/>
      <c r="Q6" s="25"/>
      <c r="R6" s="49">
        <v>0</v>
      </c>
      <c r="S6" s="44">
        <f t="shared" si="1"/>
        <v>0</v>
      </c>
      <c r="T6" s="59">
        <v>1</v>
      </c>
      <c r="U6" s="60">
        <v>1</v>
      </c>
      <c r="V6" s="49">
        <v>0</v>
      </c>
      <c r="W6" s="44">
        <f t="shared" si="2"/>
        <v>0</v>
      </c>
      <c r="X6" s="45"/>
      <c r="Y6" s="45"/>
      <c r="Z6" s="49">
        <v>0</v>
      </c>
      <c r="AA6" s="44">
        <f t="shared" si="3"/>
        <v>0</v>
      </c>
      <c r="AB6" s="37">
        <f aca="true" t="shared" si="7" ref="AB6:AB28">F6+J6+N6+R6+V6+Z6</f>
        <v>0</v>
      </c>
      <c r="AC6" s="38">
        <f t="shared" si="4"/>
        <v>0</v>
      </c>
      <c r="AD6" s="72" t="s">
        <v>61</v>
      </c>
    </row>
    <row r="7" spans="1:30" s="11" customFormat="1" ht="66" customHeight="1">
      <c r="A7" s="23" t="s">
        <v>1</v>
      </c>
      <c r="B7" s="58" t="s">
        <v>52</v>
      </c>
      <c r="C7" s="80">
        <v>1510</v>
      </c>
      <c r="D7" s="45"/>
      <c r="E7" s="45"/>
      <c r="F7" s="49">
        <v>0</v>
      </c>
      <c r="G7" s="44">
        <f t="shared" si="5"/>
        <v>0</v>
      </c>
      <c r="H7" s="59">
        <v>1</v>
      </c>
      <c r="I7" s="60">
        <v>1</v>
      </c>
      <c r="J7" s="49">
        <v>0</v>
      </c>
      <c r="K7" s="44">
        <f t="shared" si="0"/>
        <v>0</v>
      </c>
      <c r="L7" s="45"/>
      <c r="M7" s="45"/>
      <c r="N7" s="49">
        <v>0</v>
      </c>
      <c r="O7" s="44">
        <f t="shared" si="6"/>
        <v>0</v>
      </c>
      <c r="P7" s="59">
        <v>1</v>
      </c>
      <c r="Q7" s="25"/>
      <c r="R7" s="49">
        <v>0</v>
      </c>
      <c r="S7" s="44">
        <f t="shared" si="1"/>
        <v>0</v>
      </c>
      <c r="T7" s="24"/>
      <c r="U7" s="25"/>
      <c r="V7" s="49">
        <v>0</v>
      </c>
      <c r="W7" s="44">
        <f t="shared" si="2"/>
        <v>0</v>
      </c>
      <c r="X7" s="61">
        <v>1</v>
      </c>
      <c r="Y7" s="45"/>
      <c r="Z7" s="49">
        <v>0</v>
      </c>
      <c r="AA7" s="44">
        <f t="shared" si="3"/>
        <v>0</v>
      </c>
      <c r="AB7" s="37">
        <f t="shared" si="7"/>
        <v>0</v>
      </c>
      <c r="AC7" s="38">
        <f t="shared" si="4"/>
        <v>0</v>
      </c>
      <c r="AD7" s="72" t="s">
        <v>64</v>
      </c>
    </row>
    <row r="8" spans="1:30" s="84" customFormat="1" ht="66" customHeight="1">
      <c r="A8" s="23" t="s">
        <v>2</v>
      </c>
      <c r="B8" s="58" t="s">
        <v>47</v>
      </c>
      <c r="C8" s="80">
        <v>3389.3</v>
      </c>
      <c r="D8" s="82"/>
      <c r="E8" s="82"/>
      <c r="F8" s="49">
        <v>0</v>
      </c>
      <c r="G8" s="44">
        <f t="shared" si="5"/>
        <v>0</v>
      </c>
      <c r="H8" s="24">
        <v>1</v>
      </c>
      <c r="I8" s="25">
        <v>1</v>
      </c>
      <c r="J8" s="49">
        <v>0</v>
      </c>
      <c r="K8" s="44">
        <f t="shared" si="0"/>
        <v>0</v>
      </c>
      <c r="L8" s="82"/>
      <c r="M8" s="82"/>
      <c r="N8" s="49">
        <v>0</v>
      </c>
      <c r="O8" s="44">
        <f t="shared" si="6"/>
        <v>0</v>
      </c>
      <c r="P8" s="24"/>
      <c r="Q8" s="25"/>
      <c r="R8" s="49">
        <v>0</v>
      </c>
      <c r="S8" s="44">
        <f t="shared" si="1"/>
        <v>0</v>
      </c>
      <c r="T8" s="24"/>
      <c r="U8" s="25">
        <v>1</v>
      </c>
      <c r="V8" s="49">
        <v>0</v>
      </c>
      <c r="W8" s="44">
        <f t="shared" si="2"/>
        <v>0</v>
      </c>
      <c r="X8" s="83"/>
      <c r="Y8" s="83"/>
      <c r="Z8" s="49">
        <v>0</v>
      </c>
      <c r="AA8" s="44">
        <f t="shared" si="3"/>
        <v>0</v>
      </c>
      <c r="AB8" s="37">
        <f t="shared" si="7"/>
        <v>0</v>
      </c>
      <c r="AC8" s="38">
        <f t="shared" si="4"/>
        <v>0</v>
      </c>
      <c r="AD8" s="72" t="s">
        <v>33</v>
      </c>
    </row>
    <row r="9" spans="1:30" s="11" customFormat="1" ht="66" customHeight="1">
      <c r="A9" s="23" t="s">
        <v>3</v>
      </c>
      <c r="B9" s="58" t="s">
        <v>48</v>
      </c>
      <c r="C9" s="80">
        <v>2937.74</v>
      </c>
      <c r="D9" s="45"/>
      <c r="E9" s="45"/>
      <c r="F9" s="49">
        <v>0</v>
      </c>
      <c r="G9" s="44">
        <f t="shared" si="5"/>
        <v>0</v>
      </c>
      <c r="H9" s="59">
        <v>1</v>
      </c>
      <c r="I9" s="60">
        <v>1</v>
      </c>
      <c r="J9" s="49">
        <v>0</v>
      </c>
      <c r="K9" s="44">
        <f t="shared" si="0"/>
        <v>0</v>
      </c>
      <c r="L9" s="45"/>
      <c r="M9" s="45"/>
      <c r="N9" s="49">
        <v>0</v>
      </c>
      <c r="O9" s="44">
        <f t="shared" si="6"/>
        <v>0</v>
      </c>
      <c r="P9" s="59"/>
      <c r="Q9" s="60">
        <v>1</v>
      </c>
      <c r="R9" s="49">
        <v>0</v>
      </c>
      <c r="S9" s="44">
        <f t="shared" si="1"/>
        <v>0</v>
      </c>
      <c r="T9" s="24"/>
      <c r="U9" s="25"/>
      <c r="V9" s="49">
        <v>0</v>
      </c>
      <c r="W9" s="44">
        <f t="shared" si="2"/>
        <v>0</v>
      </c>
      <c r="X9" s="47"/>
      <c r="Y9" s="47"/>
      <c r="Z9" s="49">
        <v>0</v>
      </c>
      <c r="AA9" s="44">
        <f t="shared" si="3"/>
        <v>0</v>
      </c>
      <c r="AB9" s="37">
        <f t="shared" si="7"/>
        <v>0</v>
      </c>
      <c r="AC9" s="38">
        <f t="shared" si="4"/>
        <v>0</v>
      </c>
      <c r="AD9" s="72" t="s">
        <v>33</v>
      </c>
    </row>
    <row r="10" spans="1:30" s="11" customFormat="1" ht="107.25" customHeight="1">
      <c r="A10" s="23" t="s">
        <v>4</v>
      </c>
      <c r="B10" s="58" t="s">
        <v>49</v>
      </c>
      <c r="C10" s="86">
        <v>11576</v>
      </c>
      <c r="D10" s="45"/>
      <c r="E10" s="45"/>
      <c r="F10" s="49">
        <v>0</v>
      </c>
      <c r="G10" s="44">
        <f t="shared" si="5"/>
        <v>0</v>
      </c>
      <c r="H10" s="59"/>
      <c r="I10" s="25"/>
      <c r="J10" s="49">
        <v>0</v>
      </c>
      <c r="K10" s="44">
        <f t="shared" si="0"/>
        <v>0</v>
      </c>
      <c r="L10" s="45"/>
      <c r="M10" s="45"/>
      <c r="N10" s="49">
        <v>0</v>
      </c>
      <c r="O10" s="44">
        <f t="shared" si="6"/>
        <v>0</v>
      </c>
      <c r="P10" s="24"/>
      <c r="Q10" s="60">
        <v>1</v>
      </c>
      <c r="R10" s="49">
        <v>0</v>
      </c>
      <c r="S10" s="44">
        <f t="shared" si="1"/>
        <v>0</v>
      </c>
      <c r="T10" s="59">
        <v>1</v>
      </c>
      <c r="U10" s="60">
        <v>1</v>
      </c>
      <c r="V10" s="49">
        <v>0</v>
      </c>
      <c r="W10" s="44">
        <f t="shared" si="2"/>
        <v>0</v>
      </c>
      <c r="X10" s="47"/>
      <c r="Y10" s="47"/>
      <c r="Z10" s="49">
        <v>0</v>
      </c>
      <c r="AA10" s="44">
        <f t="shared" si="3"/>
        <v>0</v>
      </c>
      <c r="AB10" s="37">
        <f t="shared" si="7"/>
        <v>0</v>
      </c>
      <c r="AC10" s="38">
        <f t="shared" si="4"/>
        <v>0</v>
      </c>
      <c r="AD10" s="72" t="s">
        <v>93</v>
      </c>
    </row>
    <row r="11" spans="1:30" s="11" customFormat="1" ht="66" customHeight="1">
      <c r="A11" s="23" t="s">
        <v>5</v>
      </c>
      <c r="B11" s="58" t="s">
        <v>50</v>
      </c>
      <c r="C11" s="80">
        <v>5684.5</v>
      </c>
      <c r="D11" s="85">
        <v>1</v>
      </c>
      <c r="E11" s="85">
        <v>1</v>
      </c>
      <c r="F11" s="49">
        <v>0</v>
      </c>
      <c r="G11" s="44">
        <f t="shared" si="5"/>
        <v>0</v>
      </c>
      <c r="H11" s="24"/>
      <c r="I11" s="25"/>
      <c r="J11" s="49">
        <v>0</v>
      </c>
      <c r="K11" s="44">
        <f t="shared" si="0"/>
        <v>0</v>
      </c>
      <c r="L11" s="45"/>
      <c r="M11" s="45"/>
      <c r="N11" s="49">
        <v>0</v>
      </c>
      <c r="O11" s="44">
        <f t="shared" si="6"/>
        <v>0</v>
      </c>
      <c r="P11" s="59">
        <v>1</v>
      </c>
      <c r="Q11" s="60">
        <v>1</v>
      </c>
      <c r="R11" s="49">
        <v>0</v>
      </c>
      <c r="S11" s="44">
        <f t="shared" si="1"/>
        <v>0</v>
      </c>
      <c r="T11" s="24"/>
      <c r="U11" s="25"/>
      <c r="V11" s="49">
        <v>0</v>
      </c>
      <c r="W11" s="44">
        <f t="shared" si="2"/>
        <v>0</v>
      </c>
      <c r="X11" s="47"/>
      <c r="Y11" s="47"/>
      <c r="Z11" s="49">
        <v>0</v>
      </c>
      <c r="AA11" s="44">
        <f t="shared" si="3"/>
        <v>0</v>
      </c>
      <c r="AB11" s="37">
        <f t="shared" si="7"/>
        <v>0</v>
      </c>
      <c r="AC11" s="38">
        <f t="shared" si="4"/>
        <v>0</v>
      </c>
      <c r="AD11" s="72" t="s">
        <v>57</v>
      </c>
    </row>
    <row r="12" spans="1:30" s="11" customFormat="1" ht="66" customHeight="1">
      <c r="A12" s="23" t="s">
        <v>6</v>
      </c>
      <c r="B12" s="58" t="s">
        <v>24</v>
      </c>
      <c r="C12" s="80">
        <v>2245.83</v>
      </c>
      <c r="D12" s="45"/>
      <c r="E12" s="45"/>
      <c r="F12" s="49">
        <v>0</v>
      </c>
      <c r="G12" s="44">
        <f t="shared" si="5"/>
        <v>0</v>
      </c>
      <c r="H12" s="59">
        <v>1</v>
      </c>
      <c r="I12" s="60">
        <v>1</v>
      </c>
      <c r="J12" s="49">
        <v>0</v>
      </c>
      <c r="K12" s="44">
        <f t="shared" si="0"/>
        <v>0</v>
      </c>
      <c r="L12" s="45"/>
      <c r="M12" s="45"/>
      <c r="N12" s="49">
        <v>0</v>
      </c>
      <c r="O12" s="44">
        <f t="shared" si="6"/>
        <v>0</v>
      </c>
      <c r="P12" s="24"/>
      <c r="Q12" s="60">
        <v>1</v>
      </c>
      <c r="R12" s="49">
        <v>0</v>
      </c>
      <c r="S12" s="44">
        <f t="shared" si="1"/>
        <v>0</v>
      </c>
      <c r="T12" s="24"/>
      <c r="U12" s="25"/>
      <c r="V12" s="49">
        <v>0</v>
      </c>
      <c r="W12" s="44">
        <f t="shared" si="2"/>
        <v>0</v>
      </c>
      <c r="X12" s="47"/>
      <c r="Y12" s="47"/>
      <c r="Z12" s="49">
        <v>0</v>
      </c>
      <c r="AA12" s="44">
        <f t="shared" si="3"/>
        <v>0</v>
      </c>
      <c r="AB12" s="37">
        <f t="shared" si="7"/>
        <v>0</v>
      </c>
      <c r="AC12" s="38">
        <f t="shared" si="4"/>
        <v>0</v>
      </c>
      <c r="AD12" s="72" t="s">
        <v>33</v>
      </c>
    </row>
    <row r="13" spans="1:30" s="11" customFormat="1" ht="108.75" customHeight="1">
      <c r="A13" s="23" t="s">
        <v>18</v>
      </c>
      <c r="B13" s="70" t="s">
        <v>23</v>
      </c>
      <c r="C13" s="81">
        <v>3139.72</v>
      </c>
      <c r="D13" s="60">
        <v>1</v>
      </c>
      <c r="E13" s="60">
        <v>1</v>
      </c>
      <c r="F13" s="49">
        <v>0</v>
      </c>
      <c r="G13" s="44">
        <f t="shared" si="5"/>
        <v>0</v>
      </c>
      <c r="H13" s="24"/>
      <c r="I13" s="25"/>
      <c r="J13" s="49">
        <v>0</v>
      </c>
      <c r="K13" s="44">
        <f t="shared" si="0"/>
        <v>0</v>
      </c>
      <c r="L13" s="45"/>
      <c r="M13" s="45"/>
      <c r="N13" s="49">
        <v>0</v>
      </c>
      <c r="O13" s="44">
        <f t="shared" si="6"/>
        <v>0</v>
      </c>
      <c r="P13" s="59">
        <v>1</v>
      </c>
      <c r="Q13" s="60">
        <v>1</v>
      </c>
      <c r="R13" s="49">
        <v>0</v>
      </c>
      <c r="S13" s="44">
        <f t="shared" si="1"/>
        <v>0</v>
      </c>
      <c r="T13" s="24"/>
      <c r="U13" s="25"/>
      <c r="V13" s="49">
        <v>0</v>
      </c>
      <c r="W13" s="44">
        <f t="shared" si="2"/>
        <v>0</v>
      </c>
      <c r="X13" s="47"/>
      <c r="Y13" s="47"/>
      <c r="Z13" s="49">
        <v>0</v>
      </c>
      <c r="AA13" s="44">
        <f t="shared" si="3"/>
        <v>0</v>
      </c>
      <c r="AB13" s="37">
        <f t="shared" si="7"/>
        <v>0</v>
      </c>
      <c r="AC13" s="38">
        <f t="shared" si="4"/>
        <v>0</v>
      </c>
      <c r="AD13" s="72" t="s">
        <v>56</v>
      </c>
    </row>
    <row r="14" spans="1:30" s="11" customFormat="1" ht="66" customHeight="1">
      <c r="A14" s="23" t="s">
        <v>9</v>
      </c>
      <c r="B14" s="70" t="s">
        <v>54</v>
      </c>
      <c r="C14" s="81">
        <v>432.97</v>
      </c>
      <c r="D14" s="45"/>
      <c r="E14" s="45"/>
      <c r="F14" s="49">
        <v>0</v>
      </c>
      <c r="G14" s="44">
        <f t="shared" si="5"/>
        <v>0</v>
      </c>
      <c r="H14" s="59">
        <v>1</v>
      </c>
      <c r="I14" s="25"/>
      <c r="J14" s="49">
        <v>0</v>
      </c>
      <c r="K14" s="44">
        <f t="shared" si="0"/>
        <v>0</v>
      </c>
      <c r="L14" s="45"/>
      <c r="M14" s="45"/>
      <c r="N14" s="49">
        <v>0</v>
      </c>
      <c r="O14" s="44">
        <f t="shared" si="6"/>
        <v>0</v>
      </c>
      <c r="P14" s="59">
        <v>1</v>
      </c>
      <c r="Q14" s="25"/>
      <c r="R14" s="49">
        <v>0</v>
      </c>
      <c r="S14" s="44">
        <f t="shared" si="1"/>
        <v>0</v>
      </c>
      <c r="T14" s="24"/>
      <c r="U14" s="25"/>
      <c r="V14" s="49">
        <v>0</v>
      </c>
      <c r="W14" s="44">
        <f t="shared" si="2"/>
        <v>0</v>
      </c>
      <c r="X14" s="47"/>
      <c r="Y14" s="47"/>
      <c r="Z14" s="49">
        <v>0</v>
      </c>
      <c r="AA14" s="44">
        <f t="shared" si="3"/>
        <v>0</v>
      </c>
      <c r="AB14" s="37">
        <f t="shared" si="7"/>
        <v>0</v>
      </c>
      <c r="AC14" s="38">
        <f t="shared" si="4"/>
        <v>0</v>
      </c>
      <c r="AD14" s="72" t="s">
        <v>55</v>
      </c>
    </row>
    <row r="15" spans="1:31" s="11" customFormat="1" ht="66" customHeight="1">
      <c r="A15" s="23" t="s">
        <v>19</v>
      </c>
      <c r="B15" s="58" t="s">
        <v>25</v>
      </c>
      <c r="C15" s="80">
        <v>1910.31</v>
      </c>
      <c r="D15" s="45"/>
      <c r="E15" s="45"/>
      <c r="F15" s="49">
        <v>0</v>
      </c>
      <c r="G15" s="44">
        <f t="shared" si="5"/>
        <v>0</v>
      </c>
      <c r="H15" s="24"/>
      <c r="I15" s="25"/>
      <c r="J15" s="49">
        <v>0</v>
      </c>
      <c r="K15" s="44">
        <f t="shared" si="0"/>
        <v>0</v>
      </c>
      <c r="L15" s="45"/>
      <c r="M15" s="45"/>
      <c r="N15" s="49">
        <v>0</v>
      </c>
      <c r="O15" s="44">
        <f t="shared" si="6"/>
        <v>0</v>
      </c>
      <c r="P15" s="59">
        <v>1</v>
      </c>
      <c r="Q15" s="60">
        <v>1</v>
      </c>
      <c r="R15" s="49">
        <v>0</v>
      </c>
      <c r="S15" s="44">
        <f t="shared" si="1"/>
        <v>0</v>
      </c>
      <c r="T15" s="24"/>
      <c r="U15" s="25"/>
      <c r="V15" s="49">
        <v>0</v>
      </c>
      <c r="W15" s="44">
        <f t="shared" si="2"/>
        <v>0</v>
      </c>
      <c r="X15" s="47"/>
      <c r="Y15" s="47"/>
      <c r="Z15" s="49">
        <v>0</v>
      </c>
      <c r="AA15" s="44">
        <f t="shared" si="3"/>
        <v>0</v>
      </c>
      <c r="AB15" s="37">
        <f t="shared" si="7"/>
        <v>0</v>
      </c>
      <c r="AC15" s="38">
        <f t="shared" si="4"/>
        <v>0</v>
      </c>
      <c r="AD15" s="72" t="s">
        <v>85</v>
      </c>
      <c r="AE15" s="34"/>
    </row>
    <row r="16" spans="1:30" s="11" customFormat="1" ht="66" customHeight="1">
      <c r="A16" s="23" t="s">
        <v>7</v>
      </c>
      <c r="B16" s="70" t="s">
        <v>26</v>
      </c>
      <c r="C16" s="81">
        <v>2538.55</v>
      </c>
      <c r="D16" s="45"/>
      <c r="E16" s="45"/>
      <c r="F16" s="49">
        <v>0</v>
      </c>
      <c r="G16" s="44">
        <f t="shared" si="5"/>
        <v>0</v>
      </c>
      <c r="H16" s="26"/>
      <c r="I16" s="27"/>
      <c r="J16" s="49">
        <v>0</v>
      </c>
      <c r="K16" s="44">
        <f t="shared" si="0"/>
        <v>0</v>
      </c>
      <c r="L16" s="45"/>
      <c r="M16" s="45"/>
      <c r="N16" s="49">
        <v>0</v>
      </c>
      <c r="O16" s="44">
        <f t="shared" si="6"/>
        <v>0</v>
      </c>
      <c r="P16" s="62">
        <v>1</v>
      </c>
      <c r="Q16" s="63">
        <v>1</v>
      </c>
      <c r="R16" s="49">
        <v>0</v>
      </c>
      <c r="S16" s="44">
        <f t="shared" si="1"/>
        <v>0</v>
      </c>
      <c r="T16" s="26"/>
      <c r="U16" s="27"/>
      <c r="V16" s="49">
        <v>0</v>
      </c>
      <c r="W16" s="44">
        <f t="shared" si="2"/>
        <v>0</v>
      </c>
      <c r="X16" s="47"/>
      <c r="Y16" s="47"/>
      <c r="Z16" s="49">
        <v>0</v>
      </c>
      <c r="AA16" s="44">
        <f t="shared" si="3"/>
        <v>0</v>
      </c>
      <c r="AB16" s="37">
        <f t="shared" si="7"/>
        <v>0</v>
      </c>
      <c r="AC16" s="38">
        <f t="shared" si="4"/>
        <v>0</v>
      </c>
      <c r="AD16" s="72" t="s">
        <v>86</v>
      </c>
    </row>
    <row r="17" spans="1:30" s="11" customFormat="1" ht="66" customHeight="1">
      <c r="A17" s="23" t="s">
        <v>20</v>
      </c>
      <c r="B17" s="70" t="s">
        <v>27</v>
      </c>
      <c r="C17" s="81">
        <v>9116.47</v>
      </c>
      <c r="D17" s="45"/>
      <c r="E17" s="45"/>
      <c r="F17" s="49">
        <v>0</v>
      </c>
      <c r="G17" s="44">
        <f t="shared" si="5"/>
        <v>0</v>
      </c>
      <c r="H17" s="28"/>
      <c r="I17" s="29"/>
      <c r="J17" s="49">
        <v>0</v>
      </c>
      <c r="K17" s="44">
        <f t="shared" si="0"/>
        <v>0</v>
      </c>
      <c r="L17" s="45"/>
      <c r="M17" s="45"/>
      <c r="N17" s="49">
        <v>0</v>
      </c>
      <c r="O17" s="44">
        <f t="shared" si="6"/>
        <v>0</v>
      </c>
      <c r="P17" s="64">
        <v>1</v>
      </c>
      <c r="Q17" s="65">
        <v>1</v>
      </c>
      <c r="R17" s="49">
        <v>0</v>
      </c>
      <c r="S17" s="44">
        <f t="shared" si="1"/>
        <v>0</v>
      </c>
      <c r="T17" s="28"/>
      <c r="U17" s="29"/>
      <c r="V17" s="49">
        <v>0</v>
      </c>
      <c r="W17" s="44">
        <f t="shared" si="2"/>
        <v>0</v>
      </c>
      <c r="X17" s="48"/>
      <c r="Y17" s="48"/>
      <c r="Z17" s="49">
        <v>0</v>
      </c>
      <c r="AA17" s="44">
        <f t="shared" si="3"/>
        <v>0</v>
      </c>
      <c r="AB17" s="37">
        <f t="shared" si="7"/>
        <v>0</v>
      </c>
      <c r="AC17" s="38">
        <f t="shared" si="4"/>
        <v>0</v>
      </c>
      <c r="AD17" s="72" t="s">
        <v>87</v>
      </c>
    </row>
    <row r="18" spans="1:30" s="11" customFormat="1" ht="66" customHeight="1">
      <c r="A18" s="23" t="s">
        <v>12</v>
      </c>
      <c r="B18" s="70" t="s">
        <v>51</v>
      </c>
      <c r="C18" s="81">
        <v>400</v>
      </c>
      <c r="D18" s="45"/>
      <c r="E18" s="45"/>
      <c r="F18" s="49">
        <v>0</v>
      </c>
      <c r="G18" s="44">
        <f t="shared" si="5"/>
        <v>0</v>
      </c>
      <c r="H18" s="28"/>
      <c r="I18" s="29"/>
      <c r="J18" s="49">
        <v>0</v>
      </c>
      <c r="K18" s="44">
        <f t="shared" si="0"/>
        <v>0</v>
      </c>
      <c r="L18" s="45"/>
      <c r="M18" s="45"/>
      <c r="N18" s="49">
        <v>0</v>
      </c>
      <c r="O18" s="44">
        <f t="shared" si="6"/>
        <v>0</v>
      </c>
      <c r="P18" s="64">
        <v>1</v>
      </c>
      <c r="Q18" s="65">
        <v>1</v>
      </c>
      <c r="R18" s="49">
        <v>0</v>
      </c>
      <c r="S18" s="44">
        <f t="shared" si="1"/>
        <v>0</v>
      </c>
      <c r="T18" s="28"/>
      <c r="U18" s="29"/>
      <c r="V18" s="49">
        <v>0</v>
      </c>
      <c r="W18" s="44">
        <f t="shared" si="2"/>
        <v>0</v>
      </c>
      <c r="X18" s="48"/>
      <c r="Y18" s="48"/>
      <c r="Z18" s="49">
        <v>0</v>
      </c>
      <c r="AA18" s="44">
        <f t="shared" si="3"/>
        <v>0</v>
      </c>
      <c r="AB18" s="37">
        <f t="shared" si="7"/>
        <v>0</v>
      </c>
      <c r="AC18" s="38">
        <f>G18+K18+O18+S18+W18+AA18</f>
        <v>0</v>
      </c>
      <c r="AD18" s="72" t="s">
        <v>33</v>
      </c>
    </row>
    <row r="19" spans="1:30" s="11" customFormat="1" ht="66" customHeight="1">
      <c r="A19" s="23" t="s">
        <v>13</v>
      </c>
      <c r="B19" s="58" t="s">
        <v>60</v>
      </c>
      <c r="C19" s="81">
        <v>1132.56</v>
      </c>
      <c r="D19" s="61">
        <v>1</v>
      </c>
      <c r="E19" s="61">
        <v>1</v>
      </c>
      <c r="F19" s="49">
        <v>0</v>
      </c>
      <c r="G19" s="44">
        <f t="shared" si="5"/>
        <v>0</v>
      </c>
      <c r="H19" s="24"/>
      <c r="I19" s="24"/>
      <c r="J19" s="49">
        <v>0</v>
      </c>
      <c r="K19" s="44">
        <f t="shared" si="0"/>
        <v>0</v>
      </c>
      <c r="L19" s="45"/>
      <c r="M19" s="50"/>
      <c r="N19" s="49">
        <v>0</v>
      </c>
      <c r="O19" s="44">
        <f t="shared" si="6"/>
        <v>0</v>
      </c>
      <c r="P19" s="59">
        <v>1</v>
      </c>
      <c r="Q19" s="25"/>
      <c r="R19" s="49">
        <v>0</v>
      </c>
      <c r="S19" s="44">
        <f t="shared" si="1"/>
        <v>0</v>
      </c>
      <c r="T19" s="24"/>
      <c r="U19" s="25"/>
      <c r="V19" s="49">
        <v>0</v>
      </c>
      <c r="W19" s="44">
        <f t="shared" si="2"/>
        <v>0</v>
      </c>
      <c r="X19" s="47"/>
      <c r="Y19" s="47"/>
      <c r="Z19" s="49">
        <v>0</v>
      </c>
      <c r="AA19" s="44">
        <f>1.23*(Z19)</f>
        <v>0</v>
      </c>
      <c r="AB19" s="37">
        <f t="shared" si="7"/>
        <v>0</v>
      </c>
      <c r="AC19" s="38">
        <f aca="true" t="shared" si="8" ref="AC19:AC28">G19+K19+O19+S19+W19+AA19</f>
        <v>0</v>
      </c>
      <c r="AD19" s="72" t="s">
        <v>88</v>
      </c>
    </row>
    <row r="20" spans="1:30" s="11" customFormat="1" ht="88.5" customHeight="1">
      <c r="A20" s="23" t="s">
        <v>21</v>
      </c>
      <c r="B20" s="58" t="s">
        <v>28</v>
      </c>
      <c r="C20" s="80">
        <v>2290</v>
      </c>
      <c r="D20" s="45"/>
      <c r="E20" s="45"/>
      <c r="F20" s="49">
        <v>0</v>
      </c>
      <c r="G20" s="44">
        <f t="shared" si="5"/>
        <v>0</v>
      </c>
      <c r="H20" s="59">
        <v>1</v>
      </c>
      <c r="I20" s="60">
        <v>1</v>
      </c>
      <c r="J20" s="49">
        <v>0</v>
      </c>
      <c r="K20" s="44">
        <f t="shared" si="0"/>
        <v>0</v>
      </c>
      <c r="L20" s="45"/>
      <c r="M20" s="45"/>
      <c r="N20" s="49">
        <v>0</v>
      </c>
      <c r="O20" s="44">
        <f t="shared" si="6"/>
        <v>0</v>
      </c>
      <c r="P20" s="24"/>
      <c r="Q20" s="25"/>
      <c r="R20" s="49">
        <v>0</v>
      </c>
      <c r="S20" s="44">
        <f t="shared" si="1"/>
        <v>0</v>
      </c>
      <c r="T20" s="59">
        <v>1</v>
      </c>
      <c r="U20" s="60">
        <v>1</v>
      </c>
      <c r="V20" s="49">
        <v>0</v>
      </c>
      <c r="W20" s="44">
        <f t="shared" si="2"/>
        <v>0</v>
      </c>
      <c r="X20" s="47"/>
      <c r="Y20" s="47"/>
      <c r="Z20" s="49">
        <v>0</v>
      </c>
      <c r="AA20" s="44">
        <f t="shared" si="3"/>
        <v>0</v>
      </c>
      <c r="AB20" s="37">
        <f t="shared" si="7"/>
        <v>0</v>
      </c>
      <c r="AC20" s="38">
        <f t="shared" si="8"/>
        <v>0</v>
      </c>
      <c r="AD20" s="73" t="s">
        <v>62</v>
      </c>
    </row>
    <row r="21" spans="1:30" s="11" customFormat="1" ht="66" customHeight="1">
      <c r="A21" s="23" t="s">
        <v>14</v>
      </c>
      <c r="B21" s="58" t="s">
        <v>45</v>
      </c>
      <c r="C21" s="80">
        <v>755</v>
      </c>
      <c r="D21" s="45"/>
      <c r="E21" s="45"/>
      <c r="F21" s="49">
        <v>0</v>
      </c>
      <c r="G21" s="44">
        <f t="shared" si="5"/>
        <v>0</v>
      </c>
      <c r="H21" s="59">
        <v>1</v>
      </c>
      <c r="I21" s="60">
        <v>1</v>
      </c>
      <c r="J21" s="49">
        <v>0</v>
      </c>
      <c r="K21" s="44">
        <f t="shared" si="0"/>
        <v>0</v>
      </c>
      <c r="L21" s="45"/>
      <c r="M21" s="45"/>
      <c r="N21" s="49">
        <v>0</v>
      </c>
      <c r="O21" s="44">
        <f t="shared" si="6"/>
        <v>0</v>
      </c>
      <c r="P21" s="24"/>
      <c r="Q21" s="25"/>
      <c r="R21" s="49">
        <v>0</v>
      </c>
      <c r="S21" s="44">
        <f t="shared" si="1"/>
        <v>0</v>
      </c>
      <c r="T21" s="59">
        <v>1</v>
      </c>
      <c r="U21" s="60">
        <v>1</v>
      </c>
      <c r="V21" s="49">
        <v>0</v>
      </c>
      <c r="W21" s="44">
        <f t="shared" si="2"/>
        <v>0</v>
      </c>
      <c r="X21" s="47"/>
      <c r="Y21" s="47"/>
      <c r="Z21" s="49">
        <v>0</v>
      </c>
      <c r="AA21" s="44">
        <f t="shared" si="3"/>
        <v>0</v>
      </c>
      <c r="AB21" s="37">
        <f t="shared" si="7"/>
        <v>0</v>
      </c>
      <c r="AC21" s="38">
        <f t="shared" si="8"/>
        <v>0</v>
      </c>
      <c r="AD21" s="73" t="s">
        <v>63</v>
      </c>
    </row>
    <row r="22" spans="1:32" s="12" customFormat="1" ht="66" customHeight="1">
      <c r="A22" s="23" t="s">
        <v>15</v>
      </c>
      <c r="B22" s="58" t="s">
        <v>29</v>
      </c>
      <c r="C22" s="80">
        <v>3209.34</v>
      </c>
      <c r="D22" s="45"/>
      <c r="E22" s="45"/>
      <c r="F22" s="49">
        <v>0</v>
      </c>
      <c r="G22" s="44">
        <f t="shared" si="5"/>
        <v>0</v>
      </c>
      <c r="H22" s="24"/>
      <c r="I22" s="25"/>
      <c r="J22" s="49">
        <v>0</v>
      </c>
      <c r="K22" s="44">
        <f t="shared" si="0"/>
        <v>0</v>
      </c>
      <c r="L22" s="61">
        <v>1</v>
      </c>
      <c r="M22" s="61">
        <v>1</v>
      </c>
      <c r="N22" s="49">
        <v>0</v>
      </c>
      <c r="O22" s="44">
        <f t="shared" si="6"/>
        <v>0</v>
      </c>
      <c r="P22" s="24"/>
      <c r="Q22" s="25"/>
      <c r="R22" s="49">
        <v>0</v>
      </c>
      <c r="S22" s="44">
        <f t="shared" si="1"/>
        <v>0</v>
      </c>
      <c r="T22" s="24"/>
      <c r="U22" s="25"/>
      <c r="V22" s="49">
        <v>0</v>
      </c>
      <c r="W22" s="44">
        <f t="shared" si="2"/>
        <v>0</v>
      </c>
      <c r="X22" s="50"/>
      <c r="Y22" s="47"/>
      <c r="Z22" s="49">
        <v>0</v>
      </c>
      <c r="AA22" s="44">
        <f t="shared" si="3"/>
        <v>0</v>
      </c>
      <c r="AB22" s="37">
        <f t="shared" si="7"/>
        <v>0</v>
      </c>
      <c r="AC22" s="38">
        <f t="shared" si="8"/>
        <v>0</v>
      </c>
      <c r="AD22" s="73" t="s">
        <v>68</v>
      </c>
      <c r="AF22" s="11"/>
    </row>
    <row r="23" spans="1:30" s="11" customFormat="1" ht="66" customHeight="1">
      <c r="A23" s="23" t="s">
        <v>22</v>
      </c>
      <c r="B23" s="58" t="s">
        <v>30</v>
      </c>
      <c r="C23" s="80">
        <v>3309.74</v>
      </c>
      <c r="D23" s="45"/>
      <c r="E23" s="45"/>
      <c r="F23" s="49">
        <v>0</v>
      </c>
      <c r="G23" s="44">
        <f t="shared" si="5"/>
        <v>0</v>
      </c>
      <c r="H23" s="59">
        <v>1</v>
      </c>
      <c r="I23" s="60">
        <v>1</v>
      </c>
      <c r="J23" s="49">
        <v>0</v>
      </c>
      <c r="K23" s="44">
        <f t="shared" si="0"/>
        <v>0</v>
      </c>
      <c r="L23" s="61">
        <v>1</v>
      </c>
      <c r="M23" s="61">
        <v>1</v>
      </c>
      <c r="N23" s="49">
        <v>0</v>
      </c>
      <c r="O23" s="44">
        <f t="shared" si="6"/>
        <v>0</v>
      </c>
      <c r="P23" s="39"/>
      <c r="Q23" s="40"/>
      <c r="R23" s="49">
        <v>0</v>
      </c>
      <c r="S23" s="44">
        <f t="shared" si="1"/>
        <v>0</v>
      </c>
      <c r="T23" s="39"/>
      <c r="U23" s="39"/>
      <c r="V23" s="49">
        <v>0</v>
      </c>
      <c r="W23" s="44">
        <f t="shared" si="2"/>
        <v>0</v>
      </c>
      <c r="X23" s="61">
        <v>1</v>
      </c>
      <c r="Y23" s="61">
        <v>1</v>
      </c>
      <c r="Z23" s="49">
        <v>0</v>
      </c>
      <c r="AA23" s="44">
        <f t="shared" si="3"/>
        <v>0</v>
      </c>
      <c r="AB23" s="37">
        <f t="shared" si="7"/>
        <v>0</v>
      </c>
      <c r="AC23" s="38">
        <f t="shared" si="8"/>
        <v>0</v>
      </c>
      <c r="AD23" s="73" t="s">
        <v>70</v>
      </c>
    </row>
    <row r="24" spans="1:30" s="11" customFormat="1" ht="66" customHeight="1">
      <c r="A24" s="23" t="s">
        <v>16</v>
      </c>
      <c r="B24" s="58" t="s">
        <v>31</v>
      </c>
      <c r="C24" s="80">
        <v>2155.8</v>
      </c>
      <c r="D24" s="45"/>
      <c r="E24" s="45"/>
      <c r="F24" s="49">
        <v>0</v>
      </c>
      <c r="G24" s="44">
        <f t="shared" si="5"/>
        <v>0</v>
      </c>
      <c r="H24" s="59">
        <v>1</v>
      </c>
      <c r="I24" s="59">
        <v>1</v>
      </c>
      <c r="J24" s="49">
        <v>0</v>
      </c>
      <c r="K24" s="44">
        <f t="shared" si="0"/>
        <v>0</v>
      </c>
      <c r="L24" s="61">
        <v>1</v>
      </c>
      <c r="M24" s="61">
        <v>1</v>
      </c>
      <c r="N24" s="49">
        <v>0</v>
      </c>
      <c r="O24" s="44">
        <f t="shared" si="6"/>
        <v>0</v>
      </c>
      <c r="P24" s="39"/>
      <c r="Q24" s="40"/>
      <c r="R24" s="49">
        <v>0</v>
      </c>
      <c r="S24" s="44">
        <f t="shared" si="1"/>
        <v>0</v>
      </c>
      <c r="T24" s="39"/>
      <c r="U24" s="39"/>
      <c r="V24" s="49">
        <v>0</v>
      </c>
      <c r="W24" s="44">
        <f t="shared" si="2"/>
        <v>0</v>
      </c>
      <c r="X24" s="61">
        <v>1</v>
      </c>
      <c r="Y24" s="61">
        <v>1</v>
      </c>
      <c r="Z24" s="49">
        <v>0</v>
      </c>
      <c r="AA24" s="44">
        <f t="shared" si="3"/>
        <v>0</v>
      </c>
      <c r="AB24" s="37">
        <f t="shared" si="7"/>
        <v>0</v>
      </c>
      <c r="AC24" s="38">
        <f t="shared" si="8"/>
        <v>0</v>
      </c>
      <c r="AD24" s="73" t="s">
        <v>71</v>
      </c>
    </row>
    <row r="25" spans="1:30" s="11" customFormat="1" ht="276" customHeight="1">
      <c r="A25" s="23" t="s">
        <v>76</v>
      </c>
      <c r="B25" s="58" t="s">
        <v>43</v>
      </c>
      <c r="C25" s="80">
        <v>7280</v>
      </c>
      <c r="D25" s="45"/>
      <c r="E25" s="45"/>
      <c r="F25" s="49">
        <v>0</v>
      </c>
      <c r="G25" s="44">
        <f t="shared" si="5"/>
        <v>0</v>
      </c>
      <c r="H25" s="24"/>
      <c r="I25" s="24"/>
      <c r="J25" s="49">
        <v>0</v>
      </c>
      <c r="K25" s="44">
        <f t="shared" si="0"/>
        <v>0</v>
      </c>
      <c r="L25" s="45"/>
      <c r="M25" s="45"/>
      <c r="N25" s="49">
        <v>0</v>
      </c>
      <c r="O25" s="44">
        <f t="shared" si="6"/>
        <v>0</v>
      </c>
      <c r="P25" s="24"/>
      <c r="Q25" s="60">
        <v>1</v>
      </c>
      <c r="R25" s="49">
        <v>0</v>
      </c>
      <c r="S25" s="44">
        <f t="shared" si="1"/>
        <v>0</v>
      </c>
      <c r="T25" s="24"/>
      <c r="U25" s="60">
        <v>1</v>
      </c>
      <c r="V25" s="49">
        <v>0</v>
      </c>
      <c r="W25" s="44">
        <f t="shared" si="2"/>
        <v>0</v>
      </c>
      <c r="X25" s="47"/>
      <c r="Y25" s="47"/>
      <c r="Z25" s="49">
        <v>0</v>
      </c>
      <c r="AA25" s="44">
        <f t="shared" si="3"/>
        <v>0</v>
      </c>
      <c r="AB25" s="37">
        <f t="shared" si="7"/>
        <v>0</v>
      </c>
      <c r="AC25" s="38">
        <f t="shared" si="8"/>
        <v>0</v>
      </c>
      <c r="AD25" s="74" t="s">
        <v>89</v>
      </c>
    </row>
    <row r="26" spans="1:30" s="11" customFormat="1" ht="72" customHeight="1">
      <c r="A26" s="23" t="s">
        <v>77</v>
      </c>
      <c r="B26" s="71" t="s">
        <v>73</v>
      </c>
      <c r="C26" s="79">
        <v>1200</v>
      </c>
      <c r="D26" s="45"/>
      <c r="E26" s="61">
        <v>1</v>
      </c>
      <c r="F26" s="49">
        <v>0</v>
      </c>
      <c r="G26" s="44">
        <f t="shared" si="5"/>
        <v>0</v>
      </c>
      <c r="H26" s="24"/>
      <c r="I26" s="24"/>
      <c r="J26" s="49">
        <v>0</v>
      </c>
      <c r="K26" s="44">
        <f t="shared" si="0"/>
        <v>0</v>
      </c>
      <c r="L26" s="45"/>
      <c r="M26" s="50"/>
      <c r="N26" s="49">
        <v>0</v>
      </c>
      <c r="O26" s="44">
        <f t="shared" si="6"/>
        <v>0</v>
      </c>
      <c r="P26" s="24"/>
      <c r="Q26" s="25"/>
      <c r="R26" s="49">
        <v>0</v>
      </c>
      <c r="S26" s="44">
        <f t="shared" si="1"/>
        <v>0</v>
      </c>
      <c r="T26" s="24"/>
      <c r="U26" s="60">
        <v>1</v>
      </c>
      <c r="V26" s="49">
        <v>0</v>
      </c>
      <c r="W26" s="44">
        <f t="shared" si="2"/>
        <v>0</v>
      </c>
      <c r="X26" s="47"/>
      <c r="Y26" s="47"/>
      <c r="Z26" s="49">
        <v>0</v>
      </c>
      <c r="AA26" s="44">
        <f t="shared" si="3"/>
        <v>0</v>
      </c>
      <c r="AB26" s="37">
        <f t="shared" si="7"/>
        <v>0</v>
      </c>
      <c r="AC26" s="38">
        <f t="shared" si="8"/>
        <v>0</v>
      </c>
      <c r="AD26" s="75" t="s">
        <v>74</v>
      </c>
    </row>
    <row r="27" spans="1:30" s="11" customFormat="1" ht="72" customHeight="1">
      <c r="A27" s="23" t="s">
        <v>90</v>
      </c>
      <c r="B27" s="71" t="s">
        <v>91</v>
      </c>
      <c r="C27" s="79">
        <v>792</v>
      </c>
      <c r="D27" s="45"/>
      <c r="E27" s="61">
        <v>1</v>
      </c>
      <c r="F27" s="49">
        <v>0</v>
      </c>
      <c r="G27" s="44">
        <f t="shared" si="5"/>
        <v>0</v>
      </c>
      <c r="H27" s="25"/>
      <c r="I27" s="25"/>
      <c r="J27" s="49">
        <v>0</v>
      </c>
      <c r="K27" s="44">
        <f t="shared" si="0"/>
        <v>0</v>
      </c>
      <c r="L27" s="45"/>
      <c r="M27" s="50"/>
      <c r="N27" s="49">
        <v>0</v>
      </c>
      <c r="O27" s="44">
        <f t="shared" si="6"/>
        <v>0</v>
      </c>
      <c r="P27" s="25"/>
      <c r="Q27" s="25"/>
      <c r="R27" s="49">
        <v>0</v>
      </c>
      <c r="S27" s="44"/>
      <c r="T27" s="25"/>
      <c r="U27" s="60">
        <v>1</v>
      </c>
      <c r="V27" s="49">
        <v>0</v>
      </c>
      <c r="W27" s="44">
        <f t="shared" si="2"/>
        <v>0</v>
      </c>
      <c r="X27" s="47"/>
      <c r="Y27" s="47"/>
      <c r="Z27" s="49">
        <v>0</v>
      </c>
      <c r="AA27" s="44">
        <f t="shared" si="3"/>
        <v>0</v>
      </c>
      <c r="AB27" s="37">
        <f t="shared" si="7"/>
        <v>0</v>
      </c>
      <c r="AC27" s="38">
        <f t="shared" si="8"/>
        <v>0</v>
      </c>
      <c r="AD27" s="75" t="s">
        <v>94</v>
      </c>
    </row>
    <row r="28" spans="1:29" s="11" customFormat="1" ht="84" customHeight="1">
      <c r="A28" s="30"/>
      <c r="B28" s="22"/>
      <c r="C28" s="31"/>
      <c r="D28" s="123" t="s">
        <v>66</v>
      </c>
      <c r="E28" s="120"/>
      <c r="F28" s="68">
        <f>SUM(F5:F26)</f>
        <v>0</v>
      </c>
      <c r="G28" s="68">
        <f>SUM(G5:G26)</f>
        <v>0</v>
      </c>
      <c r="H28" s="119" t="s">
        <v>44</v>
      </c>
      <c r="I28" s="120"/>
      <c r="J28" s="68">
        <f>SUM(J5:J26)</f>
        <v>0</v>
      </c>
      <c r="K28" s="68">
        <f>SUM(K5:K26)</f>
        <v>0</v>
      </c>
      <c r="L28" s="121" t="s">
        <v>58</v>
      </c>
      <c r="M28" s="121"/>
      <c r="N28" s="76">
        <f>SUM(N5:N26)</f>
        <v>0</v>
      </c>
      <c r="O28" s="68">
        <f>SUM(O5:O26)</f>
        <v>0</v>
      </c>
      <c r="P28" s="89" t="s">
        <v>37</v>
      </c>
      <c r="Q28" s="88"/>
      <c r="R28" s="77">
        <f>SUM(R5:R26)</f>
        <v>0</v>
      </c>
      <c r="S28" s="78">
        <f>SUM(S5:S26)</f>
        <v>0</v>
      </c>
      <c r="T28" s="87" t="s">
        <v>38</v>
      </c>
      <c r="U28" s="88"/>
      <c r="V28" s="77">
        <f>SUM(V5:V26)</f>
        <v>0</v>
      </c>
      <c r="W28" s="78">
        <f>SUM(W5:W26)</f>
        <v>0</v>
      </c>
      <c r="X28" s="89" t="s">
        <v>84</v>
      </c>
      <c r="Y28" s="88"/>
      <c r="Z28" s="66">
        <f>SUM(Z5:Z26)</f>
        <v>0</v>
      </c>
      <c r="AA28" s="68">
        <f>SUM(AA5:AA26)</f>
        <v>0</v>
      </c>
      <c r="AB28" s="69">
        <f t="shared" si="7"/>
        <v>0</v>
      </c>
      <c r="AC28" s="66">
        <f t="shared" si="8"/>
        <v>0</v>
      </c>
    </row>
    <row r="29" spans="1:30" ht="9.75" customHeight="1">
      <c r="A29" s="32"/>
      <c r="B29" s="32"/>
      <c r="C29" s="32"/>
      <c r="D29" s="51"/>
      <c r="E29" s="51"/>
      <c r="F29" s="67"/>
      <c r="G29" s="32"/>
      <c r="H29" s="32"/>
      <c r="I29" s="32"/>
      <c r="J29" s="32"/>
      <c r="K29" s="32"/>
      <c r="L29" s="46"/>
      <c r="M29" s="46"/>
      <c r="N29" s="46"/>
      <c r="O29" s="46"/>
      <c r="P29" s="32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2"/>
    </row>
    <row r="30" spans="1:30" ht="33" customHeight="1">
      <c r="A30" s="90" t="s">
        <v>59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20"/>
      <c r="U30" s="20"/>
      <c r="V30" s="20"/>
      <c r="W30" s="14"/>
      <c r="X30" s="14"/>
      <c r="Y30" s="14"/>
      <c r="Z30" s="14"/>
      <c r="AA30" s="14"/>
      <c r="AB30" s="14"/>
      <c r="AC30" s="14"/>
      <c r="AD30" s="32"/>
    </row>
    <row r="31" spans="1:30" ht="45.75" customHeight="1">
      <c r="A31" s="19"/>
      <c r="B31" s="19"/>
      <c r="C31" s="19"/>
      <c r="D31" s="52"/>
      <c r="E31" s="52"/>
      <c r="F31" s="19"/>
      <c r="G31" s="19"/>
      <c r="H31" s="19"/>
      <c r="I31" s="19"/>
      <c r="J31" s="70" t="s">
        <v>39</v>
      </c>
      <c r="K31" s="122">
        <f>AB28</f>
        <v>0</v>
      </c>
      <c r="L31" s="122"/>
      <c r="M31" s="42"/>
      <c r="N31" s="42"/>
      <c r="O31" s="42"/>
      <c r="P31" s="21"/>
      <c r="Q31" s="21"/>
      <c r="R31" s="70" t="s">
        <v>69</v>
      </c>
      <c r="S31" s="110">
        <f>G28+K28+O28+S28+W28+AA28</f>
        <v>0</v>
      </c>
      <c r="T31" s="110"/>
      <c r="U31" s="19"/>
      <c r="V31" s="19"/>
      <c r="W31" s="13"/>
      <c r="X31" s="13"/>
      <c r="Y31" s="13"/>
      <c r="Z31" s="13"/>
      <c r="AA31" s="13"/>
      <c r="AB31" s="13"/>
      <c r="AC31" s="13"/>
      <c r="AD31" s="32"/>
    </row>
    <row r="32" spans="1:30" s="8" customFormat="1" ht="33.75" customHeight="1">
      <c r="A32" s="124" t="s">
        <v>35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</row>
    <row r="33" spans="1:30" ht="28.5" customHeight="1">
      <c r="A33" s="125" t="s">
        <v>36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27" customHeight="1">
      <c r="A34" s="35" t="s">
        <v>1</v>
      </c>
      <c r="B34" s="35" t="s">
        <v>72</v>
      </c>
      <c r="C34" s="35"/>
      <c r="D34" s="53"/>
      <c r="E34" s="53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3.5">
      <c r="A35" s="3"/>
      <c r="B35" s="3"/>
      <c r="C35" s="3"/>
      <c r="D35" s="54"/>
      <c r="E35" s="5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>
      <c r="A36" s="3"/>
      <c r="B36" s="3"/>
      <c r="C36" s="3"/>
      <c r="D36" s="54"/>
      <c r="E36" s="5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>
      <c r="A37" s="3"/>
      <c r="B37" s="3"/>
      <c r="C37" s="3"/>
      <c r="D37" s="54"/>
      <c r="E37" s="5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>
      <c r="A38" s="3"/>
      <c r="B38" s="3"/>
      <c r="C38" s="3"/>
      <c r="D38" s="54"/>
      <c r="E38" s="54"/>
      <c r="F38" s="3"/>
      <c r="G38" s="3"/>
      <c r="H38" s="3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>
      <c r="A39" s="3"/>
      <c r="B39" s="3"/>
      <c r="C39" s="3"/>
      <c r="D39" s="54"/>
      <c r="E39" s="5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>
      <c r="A40" s="4"/>
      <c r="B40" s="5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7"/>
      <c r="S40" s="6"/>
      <c r="T40" s="6"/>
      <c r="U40" s="7"/>
      <c r="V40" s="7"/>
      <c r="W40" s="7"/>
      <c r="X40" s="7"/>
      <c r="Y40" s="7"/>
      <c r="Z40" s="7"/>
      <c r="AA40" s="7"/>
      <c r="AB40" s="7"/>
      <c r="AC40" s="7"/>
      <c r="AD40" s="8"/>
    </row>
    <row r="41" spans="1:30" ht="13.5">
      <c r="A41" s="4"/>
      <c r="B41" s="5"/>
      <c r="C41" s="115"/>
      <c r="D41" s="115"/>
      <c r="E41" s="115"/>
      <c r="F41" s="115"/>
      <c r="G41" s="115"/>
      <c r="H41" s="115"/>
      <c r="I41" s="115"/>
      <c r="J41" s="18"/>
      <c r="K41" s="116"/>
      <c r="L41" s="116"/>
      <c r="M41" s="116"/>
      <c r="N41" s="116"/>
      <c r="O41" s="116"/>
      <c r="P41" s="115"/>
      <c r="Q41" s="115"/>
      <c r="R41" s="18"/>
      <c r="S41" s="6"/>
      <c r="T41" s="6"/>
      <c r="U41" s="7"/>
      <c r="V41" s="7"/>
      <c r="W41" s="7"/>
      <c r="X41" s="7"/>
      <c r="Y41" s="7"/>
      <c r="Z41" s="7"/>
      <c r="AA41" s="7"/>
      <c r="AB41" s="7"/>
      <c r="AC41" s="7"/>
      <c r="AD41" s="8"/>
    </row>
    <row r="42" spans="1:30" ht="13.5">
      <c r="A42" s="4"/>
      <c r="B42" s="5"/>
      <c r="C42" s="115"/>
      <c r="D42" s="115"/>
      <c r="E42" s="115"/>
      <c r="F42" s="115"/>
      <c r="G42" s="115"/>
      <c r="H42" s="115"/>
      <c r="I42" s="115"/>
      <c r="J42" s="18"/>
      <c r="K42" s="116"/>
      <c r="L42" s="116"/>
      <c r="M42" s="116"/>
      <c r="N42" s="116"/>
      <c r="O42" s="116"/>
      <c r="P42" s="115"/>
      <c r="Q42" s="115"/>
      <c r="R42" s="18"/>
      <c r="S42" s="6"/>
      <c r="T42" s="6"/>
      <c r="U42" s="7"/>
      <c r="V42" s="7"/>
      <c r="W42" s="7"/>
      <c r="X42" s="7"/>
      <c r="Y42" s="7"/>
      <c r="Z42" s="7"/>
      <c r="AA42" s="7"/>
      <c r="AB42" s="7"/>
      <c r="AC42" s="7"/>
      <c r="AD42" s="8"/>
    </row>
    <row r="43" spans="1:30" ht="13.5">
      <c r="A43" s="8"/>
      <c r="B43" s="9"/>
      <c r="C43" s="117"/>
      <c r="D43" s="117"/>
      <c r="E43" s="117"/>
      <c r="F43" s="117"/>
      <c r="G43" s="117"/>
      <c r="H43" s="117"/>
      <c r="I43" s="117"/>
      <c r="J43" s="15"/>
      <c r="K43" s="118"/>
      <c r="L43" s="118"/>
      <c r="M43" s="118"/>
      <c r="N43" s="118"/>
      <c r="O43" s="118"/>
      <c r="P43" s="118"/>
      <c r="Q43" s="118"/>
      <c r="R43" s="16"/>
      <c r="S43" s="8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  <row r="44" spans="1:30" ht="13.5">
      <c r="A44" s="8"/>
      <c r="B44" s="9"/>
      <c r="C44" s="117"/>
      <c r="D44" s="117"/>
      <c r="E44" s="117"/>
      <c r="F44" s="117"/>
      <c r="G44" s="117"/>
      <c r="H44" s="117"/>
      <c r="I44" s="117"/>
      <c r="J44" s="15"/>
      <c r="K44" s="118"/>
      <c r="L44" s="118"/>
      <c r="M44" s="118"/>
      <c r="N44" s="118"/>
      <c r="O44" s="118"/>
      <c r="P44" s="117"/>
      <c r="Q44" s="117"/>
      <c r="R44" s="15"/>
      <c r="S44" s="8"/>
      <c r="T44" s="7"/>
      <c r="U44" s="7"/>
      <c r="V44" s="7"/>
      <c r="W44" s="7"/>
      <c r="X44" s="7"/>
      <c r="Y44" s="7"/>
      <c r="Z44" s="7"/>
      <c r="AA44" s="7"/>
      <c r="AB44" s="7"/>
      <c r="AC44" s="7"/>
      <c r="AD44" s="8"/>
    </row>
    <row r="45" spans="1:30" ht="13.5">
      <c r="A45" s="8"/>
      <c r="B45" s="9"/>
      <c r="C45" s="117"/>
      <c r="D45" s="117"/>
      <c r="E45" s="117"/>
      <c r="F45" s="117"/>
      <c r="G45" s="117"/>
      <c r="H45" s="117"/>
      <c r="I45" s="117"/>
      <c r="J45" s="15"/>
      <c r="K45" s="118"/>
      <c r="L45" s="118"/>
      <c r="M45" s="118"/>
      <c r="N45" s="118"/>
      <c r="O45" s="118"/>
      <c r="P45" s="117"/>
      <c r="Q45" s="117"/>
      <c r="R45" s="15"/>
      <c r="S45" s="8"/>
      <c r="T45" s="7"/>
      <c r="U45" s="7"/>
      <c r="V45" s="7"/>
      <c r="W45" s="7"/>
      <c r="X45" s="7"/>
      <c r="Y45" s="7"/>
      <c r="Z45" s="7"/>
      <c r="AA45" s="7"/>
      <c r="AB45" s="7"/>
      <c r="AC45" s="7"/>
      <c r="AD45" s="8"/>
    </row>
    <row r="46" spans="1:30" ht="13.5">
      <c r="A46" s="8"/>
      <c r="B46" s="9"/>
      <c r="C46" s="9"/>
      <c r="D46" s="55"/>
      <c r="E46" s="55"/>
      <c r="F46" s="9"/>
      <c r="G46" s="9"/>
      <c r="H46" s="9"/>
      <c r="I46" s="10"/>
      <c r="J46" s="10"/>
      <c r="K46" s="118"/>
      <c r="L46" s="118"/>
      <c r="M46" s="118"/>
      <c r="N46" s="118"/>
      <c r="O46" s="118"/>
      <c r="P46" s="117"/>
      <c r="Q46" s="117"/>
      <c r="R46" s="15"/>
      <c r="S46" s="8"/>
      <c r="T46" s="7"/>
      <c r="U46" s="7"/>
      <c r="V46" s="7"/>
      <c r="W46" s="7"/>
      <c r="X46" s="7"/>
      <c r="Y46" s="7"/>
      <c r="Z46" s="7"/>
      <c r="AA46" s="7"/>
      <c r="AB46" s="7"/>
      <c r="AC46" s="7"/>
      <c r="AD46" s="8"/>
    </row>
    <row r="47" spans="1:30" ht="13.5">
      <c r="A47" s="8"/>
      <c r="B47" s="8"/>
      <c r="C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7"/>
      <c r="U47" s="7"/>
      <c r="V47" s="7"/>
      <c r="W47" s="7"/>
      <c r="X47" s="7"/>
      <c r="Y47" s="7"/>
      <c r="Z47" s="7"/>
      <c r="AA47" s="7"/>
      <c r="AB47" s="7"/>
      <c r="AC47" s="7"/>
      <c r="AD47" s="8"/>
    </row>
    <row r="48" spans="1:30" ht="13.5">
      <c r="A48" s="8"/>
      <c r="B48" s="8"/>
      <c r="C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8"/>
    </row>
    <row r="49" spans="1:30" ht="13.5">
      <c r="A49" s="8"/>
      <c r="B49" s="8"/>
      <c r="C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7"/>
      <c r="U49" s="7"/>
      <c r="V49" s="7"/>
      <c r="W49" s="7"/>
      <c r="X49" s="7"/>
      <c r="Y49" s="7"/>
      <c r="Z49" s="7"/>
      <c r="AA49" s="7"/>
      <c r="AB49" s="7"/>
      <c r="AC49" s="7"/>
      <c r="AD49" s="8"/>
    </row>
    <row r="50" spans="1:30" ht="13.5">
      <c r="A50" s="8"/>
      <c r="B50" s="8"/>
      <c r="C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</row>
    <row r="51" spans="1:30" ht="13.5">
      <c r="A51" s="8"/>
      <c r="B51" s="8"/>
      <c r="C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7"/>
      <c r="U51" s="7"/>
      <c r="V51" s="7"/>
      <c r="W51" s="7"/>
      <c r="X51" s="7"/>
      <c r="Y51" s="7"/>
      <c r="Z51" s="7"/>
      <c r="AA51" s="7"/>
      <c r="AB51" s="7"/>
      <c r="AC51" s="7"/>
      <c r="AD51" s="8"/>
    </row>
    <row r="52" spans="1:30" ht="13.5">
      <c r="A52" s="8"/>
      <c r="B52" s="8"/>
      <c r="C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7"/>
      <c r="U52" s="7"/>
      <c r="V52" s="7"/>
      <c r="W52" s="7"/>
      <c r="X52" s="7"/>
      <c r="Y52" s="7"/>
      <c r="Z52" s="7"/>
      <c r="AA52" s="7"/>
      <c r="AB52" s="7"/>
      <c r="AC52" s="7"/>
      <c r="AD52" s="8"/>
    </row>
    <row r="53" spans="1:30" ht="13.5">
      <c r="A53" s="8"/>
      <c r="B53" s="8"/>
      <c r="C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8"/>
    </row>
    <row r="54" spans="1:30" ht="13.5">
      <c r="A54" s="8"/>
      <c r="B54" s="8"/>
      <c r="C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7"/>
      <c r="U54" s="7"/>
      <c r="V54" s="7"/>
      <c r="W54" s="7"/>
      <c r="X54" s="7"/>
      <c r="Y54" s="7"/>
      <c r="Z54" s="7"/>
      <c r="AA54" s="7"/>
      <c r="AB54" s="7"/>
      <c r="AC54" s="7"/>
      <c r="AD54" s="8"/>
    </row>
    <row r="55" spans="1:30" ht="13.5">
      <c r="A55" s="8"/>
      <c r="B55" s="8"/>
      <c r="C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7"/>
      <c r="U55" s="7"/>
      <c r="V55" s="7"/>
      <c r="W55" s="7"/>
      <c r="X55" s="7"/>
      <c r="Y55" s="7"/>
      <c r="Z55" s="7"/>
      <c r="AA55" s="7"/>
      <c r="AB55" s="7"/>
      <c r="AC55" s="7"/>
      <c r="AD55" s="8"/>
    </row>
    <row r="56" spans="1:30" ht="13.5">
      <c r="A56" s="8"/>
      <c r="B56" s="8"/>
      <c r="C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7"/>
      <c r="U56" s="7"/>
      <c r="V56" s="7"/>
      <c r="W56" s="7"/>
      <c r="X56" s="7"/>
      <c r="Y56" s="7"/>
      <c r="Z56" s="7"/>
      <c r="AA56" s="7"/>
      <c r="AB56" s="7"/>
      <c r="AC56" s="7"/>
      <c r="AD56" s="8"/>
    </row>
    <row r="57" spans="1:30" ht="13.5">
      <c r="A57" s="8"/>
      <c r="B57" s="8"/>
      <c r="C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7"/>
      <c r="U57" s="7"/>
      <c r="V57" s="7"/>
      <c r="W57" s="7"/>
      <c r="X57" s="7"/>
      <c r="Y57" s="7"/>
      <c r="Z57" s="7"/>
      <c r="AA57" s="7"/>
      <c r="AB57" s="7"/>
      <c r="AC57" s="7"/>
      <c r="AD57" s="8"/>
    </row>
    <row r="58" spans="1:30" ht="13.5">
      <c r="A58" s="8"/>
      <c r="B58" s="8"/>
      <c r="C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7"/>
      <c r="U58" s="7"/>
      <c r="V58" s="7"/>
      <c r="W58" s="7"/>
      <c r="X58" s="7"/>
      <c r="Y58" s="7"/>
      <c r="Z58" s="7"/>
      <c r="AA58" s="7"/>
      <c r="AB58" s="7"/>
      <c r="AC58" s="7"/>
      <c r="AD58" s="8"/>
    </row>
    <row r="59" spans="1:30" ht="13.5">
      <c r="A59" s="8"/>
      <c r="B59" s="8"/>
      <c r="C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7"/>
      <c r="U59" s="7"/>
      <c r="V59" s="7"/>
      <c r="W59" s="7"/>
      <c r="X59" s="7"/>
      <c r="Y59" s="7"/>
      <c r="Z59" s="7"/>
      <c r="AA59" s="7"/>
      <c r="AB59" s="7"/>
      <c r="AC59" s="7"/>
      <c r="AD59" s="8"/>
    </row>
    <row r="60" spans="1:30" ht="13.5">
      <c r="A60" s="8"/>
      <c r="B60" s="8"/>
      <c r="C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7"/>
      <c r="U60" s="7"/>
      <c r="V60" s="7"/>
      <c r="W60" s="7"/>
      <c r="X60" s="7"/>
      <c r="Y60" s="7"/>
      <c r="Z60" s="7"/>
      <c r="AA60" s="7"/>
      <c r="AB60" s="7"/>
      <c r="AC60" s="7"/>
      <c r="AD60" s="8"/>
    </row>
    <row r="61" spans="1:30" ht="13.5">
      <c r="A61" s="8"/>
      <c r="B61" s="8"/>
      <c r="C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7"/>
      <c r="U61" s="7"/>
      <c r="V61" s="7"/>
      <c r="W61" s="7"/>
      <c r="X61" s="7"/>
      <c r="Y61" s="7"/>
      <c r="Z61" s="7"/>
      <c r="AA61" s="7"/>
      <c r="AB61" s="7"/>
      <c r="AC61" s="7"/>
      <c r="AD61" s="8"/>
    </row>
    <row r="62" spans="1:30" ht="13.5">
      <c r="A62" s="8"/>
      <c r="B62" s="8"/>
      <c r="C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7"/>
      <c r="U62" s="7"/>
      <c r="V62" s="7"/>
      <c r="W62" s="7"/>
      <c r="X62" s="7"/>
      <c r="Y62" s="7"/>
      <c r="Z62" s="7"/>
      <c r="AA62" s="7"/>
      <c r="AB62" s="7"/>
      <c r="AC62" s="7"/>
      <c r="AD62" s="8"/>
    </row>
    <row r="63" spans="1:30" ht="13.5">
      <c r="A63" s="8"/>
      <c r="B63" s="8"/>
      <c r="C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7"/>
      <c r="U63" s="7"/>
      <c r="V63" s="7"/>
      <c r="W63" s="7"/>
      <c r="X63" s="7"/>
      <c r="Y63" s="7"/>
      <c r="Z63" s="7"/>
      <c r="AA63" s="7"/>
      <c r="AB63" s="7"/>
      <c r="AC63" s="7"/>
      <c r="AD63" s="8"/>
    </row>
    <row r="64" spans="1:30" ht="13.5">
      <c r="A64" s="8"/>
      <c r="B64" s="8"/>
      <c r="C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7"/>
      <c r="U64" s="7"/>
      <c r="V64" s="7"/>
      <c r="W64" s="7"/>
      <c r="X64" s="7"/>
      <c r="Y64" s="7"/>
      <c r="Z64" s="7"/>
      <c r="AA64" s="7"/>
      <c r="AB64" s="7"/>
      <c r="AC64" s="7"/>
      <c r="AD64" s="8"/>
    </row>
    <row r="65" spans="1:30" ht="13.5">
      <c r="A65" s="8"/>
      <c r="B65" s="8"/>
      <c r="C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7"/>
      <c r="U65" s="7"/>
      <c r="V65" s="7"/>
      <c r="W65" s="7"/>
      <c r="X65" s="7"/>
      <c r="Y65" s="7"/>
      <c r="Z65" s="7"/>
      <c r="AA65" s="7"/>
      <c r="AB65" s="7"/>
      <c r="AC65" s="7"/>
      <c r="AD65" s="8"/>
    </row>
    <row r="66" spans="1:30" ht="13.5">
      <c r="A66" s="8"/>
      <c r="B66" s="8"/>
      <c r="C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7"/>
      <c r="U66" s="7"/>
      <c r="V66" s="7"/>
      <c r="W66" s="7"/>
      <c r="X66" s="7"/>
      <c r="Y66" s="7"/>
      <c r="Z66" s="7"/>
      <c r="AA66" s="7"/>
      <c r="AB66" s="7"/>
      <c r="AC66" s="7"/>
      <c r="AD66" s="8"/>
    </row>
    <row r="67" spans="1:30" ht="13.5">
      <c r="A67" s="8"/>
      <c r="B67" s="8"/>
      <c r="C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7"/>
      <c r="U67" s="7"/>
      <c r="V67" s="7"/>
      <c r="W67" s="7"/>
      <c r="X67" s="7"/>
      <c r="Y67" s="7"/>
      <c r="Z67" s="7"/>
      <c r="AA67" s="7"/>
      <c r="AB67" s="7"/>
      <c r="AC67" s="7"/>
      <c r="AD67" s="8"/>
    </row>
    <row r="68" spans="1:30" ht="13.5">
      <c r="A68" s="8"/>
      <c r="B68" s="8"/>
      <c r="C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7"/>
      <c r="U68" s="7"/>
      <c r="V68" s="7"/>
      <c r="W68" s="7"/>
      <c r="X68" s="7"/>
      <c r="Y68" s="7"/>
      <c r="Z68" s="7"/>
      <c r="AA68" s="7"/>
      <c r="AB68" s="7"/>
      <c r="AC68" s="7"/>
      <c r="AD68" s="8"/>
    </row>
    <row r="69" spans="1:30" ht="13.5">
      <c r="A69" s="8"/>
      <c r="B69" s="8"/>
      <c r="C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7"/>
      <c r="U69" s="7"/>
      <c r="V69" s="7"/>
      <c r="W69" s="7"/>
      <c r="X69" s="7"/>
      <c r="Y69" s="7"/>
      <c r="Z69" s="7"/>
      <c r="AA69" s="7"/>
      <c r="AB69" s="7"/>
      <c r="AC69" s="7"/>
      <c r="AD69" s="8"/>
    </row>
    <row r="70" spans="1:30" ht="13.5">
      <c r="A70" s="8"/>
      <c r="B70" s="8"/>
      <c r="C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7"/>
      <c r="U70" s="7"/>
      <c r="V70" s="7"/>
      <c r="W70" s="7"/>
      <c r="X70" s="7"/>
      <c r="Y70" s="7"/>
      <c r="Z70" s="7"/>
      <c r="AA70" s="7"/>
      <c r="AB70" s="7"/>
      <c r="AC70" s="7"/>
      <c r="AD70" s="8"/>
    </row>
    <row r="71" spans="1:30" ht="13.5">
      <c r="A71" s="8"/>
      <c r="B71" s="8"/>
      <c r="C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7"/>
      <c r="U71" s="7"/>
      <c r="V71" s="7"/>
      <c r="W71" s="7"/>
      <c r="X71" s="7"/>
      <c r="Y71" s="7"/>
      <c r="Z71" s="7"/>
      <c r="AA71" s="7"/>
      <c r="AB71" s="7"/>
      <c r="AC71" s="7"/>
      <c r="AD71" s="8"/>
    </row>
    <row r="72" spans="1:30" ht="13.5">
      <c r="A72" s="8"/>
      <c r="B72" s="8"/>
      <c r="C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7"/>
      <c r="U72" s="7"/>
      <c r="V72" s="7"/>
      <c r="W72" s="7"/>
      <c r="X72" s="7"/>
      <c r="Y72" s="7"/>
      <c r="Z72" s="7"/>
      <c r="AA72" s="7"/>
      <c r="AB72" s="7"/>
      <c r="AC72" s="7"/>
      <c r="AD72" s="8"/>
    </row>
    <row r="73" spans="1:30" ht="13.5">
      <c r="A73" s="8"/>
      <c r="B73" s="8"/>
      <c r="C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7"/>
      <c r="U73" s="7"/>
      <c r="V73" s="7"/>
      <c r="W73" s="7"/>
      <c r="X73" s="7"/>
      <c r="Y73" s="7"/>
      <c r="Z73" s="7"/>
      <c r="AA73" s="7"/>
      <c r="AB73" s="7"/>
      <c r="AC73" s="7"/>
      <c r="AD73" s="8"/>
    </row>
    <row r="74" spans="1:30" ht="13.5">
      <c r="A74" s="8"/>
      <c r="B74" s="8"/>
      <c r="C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7"/>
      <c r="U74" s="7"/>
      <c r="V74" s="7"/>
      <c r="W74" s="7"/>
      <c r="X74" s="7"/>
      <c r="Y74" s="7"/>
      <c r="Z74" s="7"/>
      <c r="AA74" s="7"/>
      <c r="AB74" s="7"/>
      <c r="AC74" s="7"/>
      <c r="AD74" s="8"/>
    </row>
    <row r="75" spans="1:30" ht="13.5">
      <c r="A75" s="8"/>
      <c r="B75" s="8"/>
      <c r="C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7"/>
      <c r="U75" s="7"/>
      <c r="V75" s="7"/>
      <c r="W75" s="7"/>
      <c r="X75" s="7"/>
      <c r="Y75" s="7"/>
      <c r="Z75" s="7"/>
      <c r="AA75" s="7"/>
      <c r="AB75" s="7"/>
      <c r="AC75" s="7"/>
      <c r="AD75" s="8"/>
    </row>
    <row r="76" spans="1:30" ht="13.5">
      <c r="A76" s="8"/>
      <c r="B76" s="8"/>
      <c r="C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7"/>
      <c r="U76" s="7"/>
      <c r="V76" s="7"/>
      <c r="W76" s="7"/>
      <c r="X76" s="7"/>
      <c r="Y76" s="7"/>
      <c r="Z76" s="7"/>
      <c r="AA76" s="7"/>
      <c r="AB76" s="7"/>
      <c r="AC76" s="7"/>
      <c r="AD76" s="8"/>
    </row>
    <row r="77" spans="1:30" ht="13.5">
      <c r="A77" s="8"/>
      <c r="B77" s="8"/>
      <c r="C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7"/>
      <c r="U77" s="7"/>
      <c r="V77" s="7"/>
      <c r="W77" s="7"/>
      <c r="X77" s="7"/>
      <c r="Y77" s="7"/>
      <c r="Z77" s="7"/>
      <c r="AA77" s="7"/>
      <c r="AB77" s="7"/>
      <c r="AC77" s="7"/>
      <c r="AD77" s="8"/>
    </row>
    <row r="78" spans="1:30" ht="13.5">
      <c r="A78" s="8"/>
      <c r="B78" s="8"/>
      <c r="C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7"/>
      <c r="U78" s="7"/>
      <c r="V78" s="7"/>
      <c r="W78" s="7"/>
      <c r="X78" s="7"/>
      <c r="Y78" s="7"/>
      <c r="Z78" s="7"/>
      <c r="AA78" s="7"/>
      <c r="AB78" s="7"/>
      <c r="AC78" s="7"/>
      <c r="AD78" s="8"/>
    </row>
    <row r="79" spans="1:30" ht="13.5">
      <c r="A79" s="8"/>
      <c r="B79" s="8"/>
      <c r="C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7"/>
      <c r="U79" s="7"/>
      <c r="V79" s="7"/>
      <c r="W79" s="7"/>
      <c r="X79" s="7"/>
      <c r="Y79" s="7"/>
      <c r="Z79" s="7"/>
      <c r="AA79" s="7"/>
      <c r="AB79" s="7"/>
      <c r="AC79" s="7"/>
      <c r="AD79" s="8"/>
    </row>
    <row r="80" spans="1:30" ht="13.5">
      <c r="A80" s="8"/>
      <c r="B80" s="8"/>
      <c r="C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7"/>
      <c r="U80" s="7"/>
      <c r="V80" s="7"/>
      <c r="W80" s="7"/>
      <c r="X80" s="7"/>
      <c r="Y80" s="7"/>
      <c r="Z80" s="7"/>
      <c r="AA80" s="7"/>
      <c r="AB80" s="7"/>
      <c r="AC80" s="7"/>
      <c r="AD80" s="8"/>
    </row>
    <row r="81" spans="1:30" ht="13.5">
      <c r="A81" s="8"/>
      <c r="B81" s="8"/>
      <c r="C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7"/>
      <c r="U81" s="7"/>
      <c r="V81" s="7"/>
      <c r="W81" s="7"/>
      <c r="X81" s="7"/>
      <c r="Y81" s="7"/>
      <c r="Z81" s="7"/>
      <c r="AA81" s="7"/>
      <c r="AB81" s="7"/>
      <c r="AC81" s="7"/>
      <c r="AD81" s="8"/>
    </row>
    <row r="82" spans="1:30" ht="13.5">
      <c r="A82" s="8"/>
      <c r="B82" s="8"/>
      <c r="C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7"/>
      <c r="U82" s="7"/>
      <c r="V82" s="7"/>
      <c r="W82" s="7"/>
      <c r="X82" s="7"/>
      <c r="Y82" s="7"/>
      <c r="Z82" s="7"/>
      <c r="AA82" s="7"/>
      <c r="AB82" s="7"/>
      <c r="AC82" s="7"/>
      <c r="AD82" s="8"/>
    </row>
    <row r="83" spans="1:30" ht="13.5">
      <c r="A83" s="8"/>
      <c r="B83" s="8"/>
      <c r="C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7"/>
      <c r="U83" s="7"/>
      <c r="V83" s="7"/>
      <c r="W83" s="7"/>
      <c r="X83" s="7"/>
      <c r="Y83" s="7"/>
      <c r="Z83" s="7"/>
      <c r="AA83" s="7"/>
      <c r="AB83" s="7"/>
      <c r="AC83" s="7"/>
      <c r="AD83" s="8"/>
    </row>
    <row r="84" spans="1:30" ht="13.5">
      <c r="A84" s="8"/>
      <c r="B84" s="8"/>
      <c r="C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7"/>
      <c r="U84" s="7"/>
      <c r="V84" s="7"/>
      <c r="W84" s="7"/>
      <c r="X84" s="7"/>
      <c r="Y84" s="7"/>
      <c r="Z84" s="7"/>
      <c r="AA84" s="7"/>
      <c r="AB84" s="7"/>
      <c r="AC84" s="7"/>
      <c r="AD84" s="8"/>
    </row>
    <row r="85" spans="1:30" ht="13.5">
      <c r="A85" s="8"/>
      <c r="B85" s="8"/>
      <c r="C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7"/>
      <c r="U85" s="7"/>
      <c r="V85" s="7"/>
      <c r="W85" s="7"/>
      <c r="X85" s="7"/>
      <c r="Y85" s="7"/>
      <c r="Z85" s="7"/>
      <c r="AA85" s="7"/>
      <c r="AB85" s="7"/>
      <c r="AC85" s="7"/>
      <c r="AD85" s="8"/>
    </row>
    <row r="86" spans="1:30" ht="13.5">
      <c r="A86" s="8"/>
      <c r="B86" s="8"/>
      <c r="C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7"/>
      <c r="U86" s="7"/>
      <c r="V86" s="7"/>
      <c r="W86" s="7"/>
      <c r="X86" s="7"/>
      <c r="Y86" s="7"/>
      <c r="Z86" s="7"/>
      <c r="AA86" s="7"/>
      <c r="AB86" s="7"/>
      <c r="AC86" s="7"/>
      <c r="AD86" s="8"/>
    </row>
    <row r="87" spans="1:30" ht="13.5">
      <c r="A87" s="8"/>
      <c r="B87" s="8"/>
      <c r="C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7"/>
      <c r="U87" s="7"/>
      <c r="V87" s="7"/>
      <c r="W87" s="7"/>
      <c r="X87" s="7"/>
      <c r="Y87" s="7"/>
      <c r="Z87" s="7"/>
      <c r="AA87" s="7"/>
      <c r="AB87" s="7"/>
      <c r="AC87" s="7"/>
      <c r="AD87" s="8"/>
    </row>
    <row r="88" spans="1:30" ht="13.5">
      <c r="A88" s="8"/>
      <c r="B88" s="8"/>
      <c r="C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7"/>
      <c r="U88" s="7"/>
      <c r="V88" s="7"/>
      <c r="W88" s="7"/>
      <c r="X88" s="7"/>
      <c r="Y88" s="7"/>
      <c r="Z88" s="7"/>
      <c r="AA88" s="7"/>
      <c r="AB88" s="7"/>
      <c r="AC88" s="7"/>
      <c r="AD88" s="8"/>
    </row>
    <row r="89" spans="1:30" ht="13.5">
      <c r="A89" s="8"/>
      <c r="B89" s="8"/>
      <c r="C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7"/>
      <c r="U89" s="7"/>
      <c r="V89" s="7"/>
      <c r="W89" s="7"/>
      <c r="X89" s="7"/>
      <c r="Y89" s="7"/>
      <c r="Z89" s="7"/>
      <c r="AA89" s="7"/>
      <c r="AB89" s="7"/>
      <c r="AC89" s="7"/>
      <c r="AD89" s="8"/>
    </row>
    <row r="90" spans="1:30" ht="13.5">
      <c r="A90" s="8"/>
      <c r="B90" s="8"/>
      <c r="C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7"/>
      <c r="U90" s="7"/>
      <c r="V90" s="7"/>
      <c r="W90" s="7"/>
      <c r="X90" s="7"/>
      <c r="Y90" s="7"/>
      <c r="Z90" s="7"/>
      <c r="AA90" s="7"/>
      <c r="AB90" s="7"/>
      <c r="AC90" s="7"/>
      <c r="AD90" s="8"/>
    </row>
  </sheetData>
  <sheetProtection/>
  <mergeCells count="49">
    <mergeCell ref="K46:Q46"/>
    <mergeCell ref="D28:E28"/>
    <mergeCell ref="C42:I42"/>
    <mergeCell ref="K42:Q42"/>
    <mergeCell ref="C43:I43"/>
    <mergeCell ref="K43:Q43"/>
    <mergeCell ref="C44:I44"/>
    <mergeCell ref="K44:Q44"/>
    <mergeCell ref="A32:AD32"/>
    <mergeCell ref="A33:AD33"/>
    <mergeCell ref="C40:Q40"/>
    <mergeCell ref="C41:I41"/>
    <mergeCell ref="K41:Q41"/>
    <mergeCell ref="C45:I45"/>
    <mergeCell ref="K45:Q45"/>
    <mergeCell ref="H28:I28"/>
    <mergeCell ref="L28:M28"/>
    <mergeCell ref="P28:Q28"/>
    <mergeCell ref="K31:L31"/>
    <mergeCell ref="S31:T31"/>
    <mergeCell ref="G3:G4"/>
    <mergeCell ref="AC3:AC4"/>
    <mergeCell ref="AB3:AB4"/>
    <mergeCell ref="N3:N4"/>
    <mergeCell ref="O3:O4"/>
    <mergeCell ref="R3:R4"/>
    <mergeCell ref="K3:K4"/>
    <mergeCell ref="Z3:Z4"/>
    <mergeCell ref="AA3:AA4"/>
    <mergeCell ref="A1:AD1"/>
    <mergeCell ref="A2:AD2"/>
    <mergeCell ref="A3:A4"/>
    <mergeCell ref="B3:B4"/>
    <mergeCell ref="C3:C4"/>
    <mergeCell ref="F3:F4"/>
    <mergeCell ref="W3:W4"/>
    <mergeCell ref="L4:M4"/>
    <mergeCell ref="P4:Q4"/>
    <mergeCell ref="T4:U4"/>
    <mergeCell ref="T28:U28"/>
    <mergeCell ref="X28:Y28"/>
    <mergeCell ref="A30:S30"/>
    <mergeCell ref="AD3:AD4"/>
    <mergeCell ref="X4:Y4"/>
    <mergeCell ref="D4:E4"/>
    <mergeCell ref="J3:J4"/>
    <mergeCell ref="S3:S4"/>
    <mergeCell ref="V3:V4"/>
    <mergeCell ref="H4:I4"/>
  </mergeCells>
  <printOptions/>
  <pageMargins left="0.7480314960629921" right="0.5905511811023623" top="1.0236220472440944" bottom="0.3937007874015748" header="0.2362204724409449" footer="0.3937007874015748"/>
  <pageSetup fitToHeight="1" fitToWidth="1" horizontalDpi="600" verticalDpi="600" orientation="landscape" paperSize="8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Jadwiga Kulesza</cp:lastModifiedBy>
  <cp:lastPrinted>2019-03-14T07:48:05Z</cp:lastPrinted>
  <dcterms:created xsi:type="dcterms:W3CDTF">2009-07-30T11:08:12Z</dcterms:created>
  <dcterms:modified xsi:type="dcterms:W3CDTF">2019-03-14T07:48:15Z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