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@_NIERUCHOMOŚCI WUM\ATT\4 przeglądy techniczne i okresowe\przegląd budowlany 2020\ATT-2020-EL-8144 przeglądy budowlane procedura\"/>
    </mc:Choice>
  </mc:AlternateContent>
  <bookViews>
    <workbookView xWindow="210" yWindow="10260" windowWidth="29040" windowHeight="8340"/>
  </bookViews>
  <sheets>
    <sheet name="wykaz obiektów" sheetId="5" r:id="rId1"/>
  </sheets>
  <definedNames>
    <definedName name="LISTA_D">#REF!</definedName>
    <definedName name="LISTA_E">#REF!</definedName>
    <definedName name="LISTA_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4" i="5" l="1"/>
  <c r="V38" i="5"/>
  <c r="U25" i="5" l="1"/>
  <c r="S25" i="5"/>
  <c r="T25" i="5"/>
  <c r="T17" i="5"/>
  <c r="S5" i="5"/>
  <c r="T5" i="5"/>
  <c r="U5" i="5"/>
  <c r="S6" i="5"/>
  <c r="T6" i="5"/>
  <c r="U6" i="5"/>
  <c r="S7" i="5"/>
  <c r="T7" i="5"/>
  <c r="U7" i="5"/>
  <c r="S8" i="5"/>
  <c r="T8" i="5"/>
  <c r="U8" i="5"/>
  <c r="S9" i="5"/>
  <c r="T9" i="5"/>
  <c r="U9" i="5"/>
  <c r="S10" i="5"/>
  <c r="T10" i="5"/>
  <c r="U10" i="5"/>
  <c r="S11" i="5"/>
  <c r="T11" i="5"/>
  <c r="U11" i="5"/>
  <c r="S12" i="5"/>
  <c r="T12" i="5"/>
  <c r="U12" i="5"/>
  <c r="S13" i="5"/>
  <c r="T13" i="5"/>
  <c r="U13" i="5"/>
  <c r="S14" i="5"/>
  <c r="T14" i="5"/>
  <c r="U14" i="5"/>
  <c r="S15" i="5"/>
  <c r="T15" i="5"/>
  <c r="U15" i="5"/>
  <c r="S16" i="5"/>
  <c r="T16" i="5"/>
  <c r="U16" i="5"/>
  <c r="S17" i="5"/>
  <c r="U17" i="5"/>
  <c r="S18" i="5"/>
  <c r="T18" i="5"/>
  <c r="U18" i="5"/>
  <c r="S19" i="5"/>
  <c r="T19" i="5"/>
  <c r="U19" i="5"/>
  <c r="S20" i="5"/>
  <c r="T20" i="5"/>
  <c r="U20" i="5"/>
  <c r="S21" i="5"/>
  <c r="T21" i="5"/>
  <c r="U21" i="5"/>
  <c r="S22" i="5"/>
  <c r="T22" i="5"/>
  <c r="U22" i="5"/>
  <c r="S23" i="5"/>
  <c r="T23" i="5"/>
  <c r="U23" i="5"/>
  <c r="S24" i="5"/>
  <c r="T24" i="5"/>
  <c r="U24" i="5"/>
  <c r="S26" i="5"/>
  <c r="T26" i="5"/>
  <c r="U26" i="5"/>
  <c r="S27" i="5"/>
  <c r="T27" i="5"/>
  <c r="U27" i="5"/>
  <c r="S28" i="5"/>
  <c r="T28" i="5"/>
  <c r="U28" i="5"/>
  <c r="S29" i="5"/>
  <c r="T29" i="5"/>
  <c r="U29" i="5"/>
  <c r="S30" i="5"/>
  <c r="T30" i="5"/>
  <c r="U30" i="5"/>
  <c r="S31" i="5"/>
  <c r="T31" i="5"/>
  <c r="U31" i="5"/>
  <c r="S32" i="5"/>
  <c r="T32" i="5"/>
  <c r="U32" i="5"/>
  <c r="S33" i="5"/>
  <c r="T33" i="5"/>
  <c r="U33" i="5"/>
  <c r="T34" i="5"/>
  <c r="U34" i="5"/>
  <c r="S35" i="5"/>
  <c r="T35" i="5"/>
  <c r="U35" i="5"/>
  <c r="S36" i="5"/>
  <c r="T36" i="5"/>
  <c r="U36" i="5"/>
  <c r="S37" i="5"/>
  <c r="T37" i="5"/>
  <c r="U37" i="5"/>
  <c r="S38" i="5"/>
  <c r="T38" i="5"/>
  <c r="U38" i="5"/>
  <c r="D39" i="5"/>
  <c r="V25" i="5" l="1"/>
  <c r="X25" i="5" s="1"/>
  <c r="Y25" i="5" s="1"/>
  <c r="V17" i="5"/>
  <c r="X17" i="5" s="1"/>
  <c r="Y17" i="5" s="1"/>
  <c r="V28" i="5"/>
  <c r="X38" i="5"/>
  <c r="Y38" i="5" s="1"/>
  <c r="V33" i="5"/>
  <c r="X33" i="5" s="1"/>
  <c r="Y33" i="5" s="1"/>
  <c r="V24" i="5"/>
  <c r="X24" i="5" s="1"/>
  <c r="Y24" i="5" s="1"/>
  <c r="V13" i="5"/>
  <c r="X13" i="5" s="1"/>
  <c r="Y13" i="5" s="1"/>
  <c r="V36" i="5"/>
  <c r="X36" i="5" s="1"/>
  <c r="Y36" i="5" s="1"/>
  <c r="V32" i="5"/>
  <c r="X32" i="5" s="1"/>
  <c r="Y32" i="5" s="1"/>
  <c r="V37" i="5"/>
  <c r="X37" i="5" s="1"/>
  <c r="Y37" i="5" s="1"/>
  <c r="V34" i="5"/>
  <c r="X34" i="5" s="1"/>
  <c r="Y34" i="5" s="1"/>
  <c r="V29" i="5"/>
  <c r="X29" i="5" s="1"/>
  <c r="Y29" i="5" s="1"/>
  <c r="V26" i="5"/>
  <c r="X26" i="5" s="1"/>
  <c r="Y26" i="5" s="1"/>
  <c r="V20" i="5"/>
  <c r="X20" i="5" s="1"/>
  <c r="Y20" i="5" s="1"/>
  <c r="V9" i="5"/>
  <c r="X9" i="5" s="1"/>
  <c r="Y9" i="5" s="1"/>
  <c r="V15" i="5"/>
  <c r="X15" i="5" s="1"/>
  <c r="Y15" i="5" s="1"/>
  <c r="V30" i="5"/>
  <c r="X30" i="5" s="1"/>
  <c r="Y30" i="5" s="1"/>
  <c r="V22" i="5"/>
  <c r="X22" i="5" s="1"/>
  <c r="Y22" i="5" s="1"/>
  <c r="V21" i="5"/>
  <c r="X21" i="5" s="1"/>
  <c r="Y21" i="5" s="1"/>
  <c r="V18" i="5"/>
  <c r="X18" i="5" s="1"/>
  <c r="V11" i="5"/>
  <c r="X11" i="5" s="1"/>
  <c r="Y11" i="5" s="1"/>
  <c r="U39" i="5"/>
  <c r="V7" i="5"/>
  <c r="X7" i="5" s="1"/>
  <c r="V6" i="5"/>
  <c r="X6" i="5" s="1"/>
  <c r="Y6" i="5" s="1"/>
  <c r="V14" i="5"/>
  <c r="X14" i="5" s="1"/>
  <c r="V10" i="5"/>
  <c r="X10" i="5" s="1"/>
  <c r="Y10" i="5" s="1"/>
  <c r="V35" i="5"/>
  <c r="X35" i="5" s="1"/>
  <c r="Y35" i="5" s="1"/>
  <c r="V31" i="5"/>
  <c r="V27" i="5"/>
  <c r="V23" i="5"/>
  <c r="X23" i="5" s="1"/>
  <c r="Y23" i="5" s="1"/>
  <c r="V19" i="5"/>
  <c r="X19" i="5" s="1"/>
  <c r="Y19" i="5" s="1"/>
  <c r="V16" i="5"/>
  <c r="X16" i="5" s="1"/>
  <c r="V12" i="5"/>
  <c r="X12" i="5" s="1"/>
  <c r="Y12" i="5" s="1"/>
  <c r="V8" i="5"/>
  <c r="S39" i="5"/>
  <c r="T39" i="5"/>
  <c r="V5" i="5"/>
  <c r="X27" i="5" l="1"/>
  <c r="Y27" i="5" s="1"/>
  <c r="X8" i="5"/>
  <c r="Y8" i="5" s="1"/>
  <c r="Y14" i="5"/>
  <c r="Y18" i="5"/>
  <c r="X28" i="5"/>
  <c r="Y28" i="5" s="1"/>
  <c r="Y7" i="5"/>
  <c r="X31" i="5"/>
  <c r="Y31" i="5" s="1"/>
  <c r="V39" i="5"/>
  <c r="Y16" i="5"/>
  <c r="X5" i="5"/>
  <c r="Y5" i="5" s="1"/>
  <c r="X39" i="5" l="1"/>
  <c r="Y39" i="5"/>
</calcChain>
</file>

<file path=xl/sharedStrings.xml><?xml version="1.0" encoding="utf-8"?>
<sst xmlns="http://schemas.openxmlformats.org/spreadsheetml/2006/main" count="284" uniqueCount="136">
  <si>
    <t xml:space="preserve">Księcia Trojdena </t>
  </si>
  <si>
    <t>S. Banacha</t>
  </si>
  <si>
    <t>Żwirki i Wigury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</si>
  <si>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</si>
  <si>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</si>
  <si>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</si>
  <si>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</si>
  <si>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</si>
  <si>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</si>
  <si>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</si>
  <si>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</si>
  <si>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</si>
  <si>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</si>
  <si>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</si>
  <si>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</si>
  <si>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</si>
  <si>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</si>
  <si>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</si>
  <si>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</si>
  <si>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</si>
  <si>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</si>
  <si>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</si>
  <si>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</si>
  <si>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</si>
  <si>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</si>
  <si>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</si>
  <si>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</si>
  <si>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</si>
  <si>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</si>
  <si>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</si>
  <si>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</si>
  <si>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</si>
  <si>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</si>
  <si>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</si>
  <si>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</si>
  <si>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</si>
  <si>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</si>
  <si>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70.</t>
  </si>
  <si>
    <t>82.</t>
  </si>
  <si>
    <t>98.</t>
  </si>
  <si>
    <t>Dom studenta 2bis</t>
  </si>
  <si>
    <t>Dom studenta 2</t>
  </si>
  <si>
    <t>Lp</t>
  </si>
  <si>
    <t>Ulica</t>
  </si>
  <si>
    <t>Nr porz</t>
  </si>
  <si>
    <t>Opis budynku (nazwa własna)</t>
  </si>
  <si>
    <t>Rok budowy</t>
  </si>
  <si>
    <t>A. Pawińskiego</t>
  </si>
  <si>
    <t>2-03-10.</t>
  </si>
  <si>
    <t xml:space="preserve">W.H. Lindleya </t>
  </si>
  <si>
    <t>2-01-02.</t>
  </si>
  <si>
    <t>W. Oczki</t>
  </si>
  <si>
    <t>2-02-08.</t>
  </si>
  <si>
    <t>budynek mieszkalny</t>
  </si>
  <si>
    <t>Grójecka</t>
  </si>
  <si>
    <t xml:space="preserve">Miodowa </t>
  </si>
  <si>
    <t>5-02-08.</t>
  </si>
  <si>
    <t>Stomatologia, szpital</t>
  </si>
  <si>
    <t>Dalibora</t>
  </si>
  <si>
    <t>6-06-03.</t>
  </si>
  <si>
    <t>Budynek niemieszkalny</t>
  </si>
  <si>
    <t>E. Plater</t>
  </si>
  <si>
    <t>5-05-01.</t>
  </si>
  <si>
    <t>Budynek</t>
  </si>
  <si>
    <t>Karolkowa</t>
  </si>
  <si>
    <t>6-03-13.</t>
  </si>
  <si>
    <t>Batalionu AK "Pięść"</t>
  </si>
  <si>
    <t>6-06-08.</t>
  </si>
  <si>
    <t>Dom studenta 1</t>
  </si>
  <si>
    <t>E. Ciołka</t>
  </si>
  <si>
    <t>6-06-07.</t>
  </si>
  <si>
    <t>51/1.</t>
  </si>
  <si>
    <t>Kompleks Dydaktyczny</t>
  </si>
  <si>
    <t xml:space="preserve">S. Binieckiego </t>
  </si>
  <si>
    <t>Uniwersyteckie Centrum Stomatologiczne</t>
  </si>
  <si>
    <t xml:space="preserve">J.Nielubowicza </t>
  </si>
  <si>
    <t>Blok "F" Apteka</t>
  </si>
  <si>
    <t>3C</t>
  </si>
  <si>
    <t>Budynek Logistyki</t>
  </si>
  <si>
    <t>2A</t>
  </si>
  <si>
    <t>Centrum Dydaktyczne</t>
  </si>
  <si>
    <t xml:space="preserve">Żwirki i Wigury </t>
  </si>
  <si>
    <t>Rektorat</t>
  </si>
  <si>
    <t>Centrum Biblioteczo-Informacyjne</t>
  </si>
  <si>
    <t>ZIAM</t>
  </si>
  <si>
    <t xml:space="preserve">S. Banacha </t>
  </si>
  <si>
    <t>1B</t>
  </si>
  <si>
    <t>Centrum Badań Przeklinicznych CePT</t>
  </si>
  <si>
    <t>Budynek Głównej Stacji Elektroen.</t>
  </si>
  <si>
    <t>Barak po ZRB</t>
  </si>
  <si>
    <t>Wirusologia</t>
  </si>
  <si>
    <t>Zwierzętarnia</t>
  </si>
  <si>
    <t>Magazyn</t>
  </si>
  <si>
    <t>T. Chałubińskiego</t>
  </si>
  <si>
    <t xml:space="preserve"> Centrum Biostruktury-Collegum Anatomicum</t>
  </si>
  <si>
    <t>Zakład Medycyny Sądowej</t>
  </si>
  <si>
    <t>1A</t>
  </si>
  <si>
    <t>Dom Medyka</t>
  </si>
  <si>
    <t>1/2.</t>
  </si>
  <si>
    <t xml:space="preserve">Instytut Medycyny Społecznej. </t>
  </si>
  <si>
    <t>Litewska</t>
  </si>
  <si>
    <t>14a</t>
  </si>
  <si>
    <t>5-05-11.</t>
  </si>
  <si>
    <t>5/2.</t>
  </si>
  <si>
    <t>B.szpitala patomorfologia</t>
  </si>
  <si>
    <t>Budynek stacji traf.</t>
  </si>
  <si>
    <t>Szpital</t>
  </si>
  <si>
    <t xml:space="preserve">Zwierzętarnia </t>
  </si>
  <si>
    <t>półroczny</t>
  </si>
  <si>
    <t>roczny</t>
  </si>
  <si>
    <t>pięcioletni</t>
  </si>
  <si>
    <t>ilość przeglądów</t>
  </si>
  <si>
    <t>Wartość zamówienia</t>
  </si>
  <si>
    <t>Stawka VAT</t>
  </si>
  <si>
    <t>Pu</t>
  </si>
  <si>
    <t>Obr.</t>
  </si>
  <si>
    <t>Nr.bud</t>
  </si>
  <si>
    <t>Nr.dz.</t>
  </si>
  <si>
    <t>Instalacja gazowa w budynku</t>
  </si>
  <si>
    <t>szacowana ilość odbiorników gazowych: piecyków, kuchenek, kotłów, palników lab., itp.. - szt.</t>
  </si>
  <si>
    <t xml:space="preserve">Ilość przewodów kominowych wentylacyjnych - szt. </t>
  </si>
  <si>
    <t>tak</t>
  </si>
  <si>
    <t>kotły gazowe 2 szt</t>
  </si>
  <si>
    <t>-</t>
  </si>
  <si>
    <t>półroczny (4x13x16)</t>
  </si>
  <si>
    <t>roczny (4x14x17)</t>
  </si>
  <si>
    <t>pięcioletni (4x15x18)</t>
  </si>
  <si>
    <t>Łączna wartośc zamówienia (19+20+21)</t>
  </si>
  <si>
    <t>Kwota VAT (22x23)</t>
  </si>
  <si>
    <t>Wartość brutto (22+24)</t>
  </si>
  <si>
    <t xml:space="preserve"> Wykaz obiektów Warszawskiego Uniwersytetu Medycznego / formularz cenowy PRZEGLĄDY 2020 (załącznik 1A)</t>
  </si>
  <si>
    <t>38</t>
  </si>
  <si>
    <t>Magazyn blaszany</t>
  </si>
  <si>
    <t>Wydział Farmaceutyczny I,II,III</t>
  </si>
  <si>
    <t>Przegląd (zł/m2) * **</t>
  </si>
  <si>
    <t>*** wprowadzic dane do kolumny 13,14,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</si>
</sst>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0" fillId="2" borderId="1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4" fontId="0" fillId="3" borderId="14" xfId="0" applyNumberFormat="1" applyFont="1" applyFill="1" applyBorder="1" applyAlignment="1">
      <alignment vertical="center"/>
    </xf>
    <xf numFmtId="4" fontId="0" fillId="3" borderId="15" xfId="0" applyNumberFormat="1" applyFont="1" applyFill="1" applyBorder="1" applyAlignment="1">
      <alignment vertical="center"/>
    </xf>
    <xf numFmtId="4" fontId="0" fillId="3" borderId="16" xfId="0" applyNumberFormat="1" applyFont="1" applyFill="1" applyBorder="1" applyAlignment="1">
      <alignment vertical="center"/>
    </xf>
    <xf numFmtId="9" fontId="0" fillId="3" borderId="15" xfId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4" fontId="0" fillId="3" borderId="18" xfId="0" applyNumberFormat="1" applyFont="1" applyFill="1" applyBorder="1" applyAlignment="1">
      <alignment vertical="center"/>
    </xf>
    <xf numFmtId="4" fontId="2" fillId="3" borderId="17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right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 textRotation="90"/>
    </xf>
    <xf numFmtId="0" fontId="0" fillId="3" borderId="11" xfId="0" applyFill="1" applyBorder="1" applyAlignment="1">
      <alignment vertical="center" textRotation="90"/>
    </xf>
    <xf numFmtId="0" fontId="0" fillId="3" borderId="12" xfId="0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0" fillId="2" borderId="8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4" fontId="0" fillId="2" borderId="8" xfId="0" applyNumberFormat="1" applyFont="1" applyFill="1" applyBorder="1" applyAlignment="1">
      <alignment vertical="center"/>
    </xf>
    <xf numFmtId="4" fontId="0" fillId="2" borderId="10" xfId="0" applyNumberFormat="1" applyFont="1" applyFill="1" applyBorder="1" applyAlignment="1">
      <alignment vertical="center"/>
    </xf>
    <xf numFmtId="9" fontId="0" fillId="2" borderId="11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right"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4" fontId="0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49" fontId="0" fillId="3" borderId="0" xfId="0" applyNumberFormat="1" applyFont="1" applyFill="1" applyBorder="1" applyAlignment="1">
      <alignment vertical="center"/>
    </xf>
    <xf numFmtId="9" fontId="0" fillId="3" borderId="0" xfId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7F7F7"/>
      <color rgb="FFFFAFAF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topLeftCell="A31" zoomScale="90" zoomScaleNormal="90" workbookViewId="0">
      <selection activeCell="D57" sqref="D57"/>
    </sheetView>
  </sheetViews>
  <sheetFormatPr defaultRowHeight="15" x14ac:dyDescent="0.25"/>
  <cols>
    <col min="1" max="1" width="3.5703125" style="1" customWidth="1"/>
    <col min="2" max="2" width="20.28515625" style="1" customWidth="1"/>
    <col min="3" max="3" width="7.28515625" style="2" customWidth="1"/>
    <col min="4" max="4" width="11.5703125" style="1" customWidth="1"/>
    <col min="5" max="5" width="9.140625" style="2"/>
    <col min="6" max="6" width="7.28515625" style="2" customWidth="1"/>
    <col min="7" max="7" width="5" style="3" customWidth="1"/>
    <col min="8" max="8" width="41.5703125" style="1" customWidth="1"/>
    <col min="9" max="9" width="13.7109375" style="1" customWidth="1"/>
    <col min="10" max="10" width="17.5703125" style="1" customWidth="1"/>
    <col min="11" max="11" width="9.85546875" style="1" customWidth="1"/>
    <col min="12" max="12" width="8" style="2" customWidth="1"/>
    <col min="13" max="18" width="8.7109375" style="1" customWidth="1"/>
    <col min="19" max="19" width="12" style="1" customWidth="1"/>
    <col min="20" max="20" width="9.7109375" style="1" customWidth="1"/>
    <col min="21" max="21" width="11.7109375" style="1" customWidth="1"/>
    <col min="22" max="22" width="11.85546875" style="1" customWidth="1"/>
    <col min="23" max="23" width="7" style="2" customWidth="1"/>
    <col min="24" max="24" width="10.42578125" style="1" customWidth="1"/>
    <col min="25" max="25" width="14.140625" style="1" customWidth="1"/>
    <col min="26" max="16384" width="9.140625" style="1"/>
  </cols>
  <sheetData>
    <row r="1" spans="1:25" ht="26.25" x14ac:dyDescent="0.25">
      <c r="H1" s="80" t="s">
        <v>130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21" customHeight="1" x14ac:dyDescent="0.25">
      <c r="A2" s="72" t="s">
        <v>42</v>
      </c>
      <c r="B2" s="74" t="s">
        <v>43</v>
      </c>
      <c r="C2" s="74" t="s">
        <v>44</v>
      </c>
      <c r="D2" s="74" t="s">
        <v>114</v>
      </c>
      <c r="E2" s="68" t="s">
        <v>115</v>
      </c>
      <c r="F2" s="68" t="s">
        <v>117</v>
      </c>
      <c r="G2" s="68" t="s">
        <v>116</v>
      </c>
      <c r="H2" s="74" t="s">
        <v>45</v>
      </c>
      <c r="I2" s="68" t="s">
        <v>118</v>
      </c>
      <c r="J2" s="68" t="s">
        <v>119</v>
      </c>
      <c r="K2" s="68" t="s">
        <v>120</v>
      </c>
      <c r="L2" s="70" t="s">
        <v>46</v>
      </c>
      <c r="M2" s="75" t="s">
        <v>134</v>
      </c>
      <c r="N2" s="76"/>
      <c r="O2" s="77"/>
      <c r="P2" s="75" t="s">
        <v>111</v>
      </c>
      <c r="Q2" s="76"/>
      <c r="R2" s="77"/>
      <c r="S2" s="78" t="s">
        <v>112</v>
      </c>
      <c r="T2" s="74"/>
      <c r="U2" s="70"/>
      <c r="V2" s="78" t="s">
        <v>127</v>
      </c>
      <c r="W2" s="68" t="s">
        <v>113</v>
      </c>
      <c r="X2" s="68" t="s">
        <v>128</v>
      </c>
      <c r="Y2" s="79" t="s">
        <v>129</v>
      </c>
    </row>
    <row r="3" spans="1:25" ht="124.5" customHeight="1" x14ac:dyDescent="0.25">
      <c r="A3" s="73"/>
      <c r="B3" s="69"/>
      <c r="C3" s="69"/>
      <c r="D3" s="69"/>
      <c r="E3" s="69"/>
      <c r="F3" s="69"/>
      <c r="G3" s="69"/>
      <c r="H3" s="69"/>
      <c r="I3" s="69"/>
      <c r="J3" s="69"/>
      <c r="K3" s="69"/>
      <c r="L3" s="71"/>
      <c r="M3" s="41" t="s">
        <v>108</v>
      </c>
      <c r="N3" s="42" t="s">
        <v>109</v>
      </c>
      <c r="O3" s="43" t="s">
        <v>110</v>
      </c>
      <c r="P3" s="49" t="s">
        <v>108</v>
      </c>
      <c r="Q3" s="50" t="s">
        <v>109</v>
      </c>
      <c r="R3" s="43" t="s">
        <v>110</v>
      </c>
      <c r="S3" s="52" t="s">
        <v>124</v>
      </c>
      <c r="T3" s="53" t="s">
        <v>125</v>
      </c>
      <c r="U3" s="54" t="s">
        <v>126</v>
      </c>
      <c r="V3" s="73"/>
      <c r="W3" s="69"/>
      <c r="X3" s="69"/>
      <c r="Y3" s="71"/>
    </row>
    <row r="4" spans="1:25" ht="13.5" customHeight="1" x14ac:dyDescent="0.25">
      <c r="A4" s="26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8">
        <v>12</v>
      </c>
      <c r="M4" s="44">
        <v>13</v>
      </c>
      <c r="N4" s="45">
        <v>14</v>
      </c>
      <c r="O4" s="46">
        <v>15</v>
      </c>
      <c r="P4" s="44">
        <v>16</v>
      </c>
      <c r="Q4" s="45">
        <v>17</v>
      </c>
      <c r="R4" s="46">
        <v>18</v>
      </c>
      <c r="S4" s="44">
        <v>19</v>
      </c>
      <c r="T4" s="45">
        <v>20</v>
      </c>
      <c r="U4" s="46">
        <v>21</v>
      </c>
      <c r="V4" s="26">
        <v>22</v>
      </c>
      <c r="W4" s="27">
        <v>23</v>
      </c>
      <c r="X4" s="27">
        <v>24</v>
      </c>
      <c r="Y4" s="28">
        <v>25</v>
      </c>
    </row>
    <row r="5" spans="1:25" ht="17.100000000000001" customHeight="1" x14ac:dyDescent="0.25">
      <c r="A5" s="29" t="s">
        <v>4</v>
      </c>
      <c r="B5" s="5" t="s">
        <v>1</v>
      </c>
      <c r="C5" s="6">
        <v>20</v>
      </c>
      <c r="D5" s="4">
        <v>1182.98</v>
      </c>
      <c r="E5" s="6" t="s">
        <v>52</v>
      </c>
      <c r="F5" s="6" t="s">
        <v>36</v>
      </c>
      <c r="G5" s="7" t="s">
        <v>3</v>
      </c>
      <c r="H5" s="5" t="s">
        <v>53</v>
      </c>
      <c r="I5" s="30" t="s">
        <v>121</v>
      </c>
      <c r="J5" s="6">
        <v>20</v>
      </c>
      <c r="K5" s="6">
        <v>48</v>
      </c>
      <c r="L5" s="10">
        <v>1960</v>
      </c>
      <c r="M5" s="47">
        <v>0</v>
      </c>
      <c r="N5" s="64">
        <v>0</v>
      </c>
      <c r="O5" s="48">
        <v>0</v>
      </c>
      <c r="P5" s="23"/>
      <c r="Q5" s="6">
        <v>1</v>
      </c>
      <c r="R5" s="10"/>
      <c r="S5" s="55">
        <f t="shared" ref="S5:S38" si="0">P5*M5*D5</f>
        <v>0</v>
      </c>
      <c r="T5" s="4">
        <f t="shared" ref="T5:T38" si="1">Q5*N5*D5</f>
        <v>0</v>
      </c>
      <c r="U5" s="56">
        <f t="shared" ref="U5:U38" si="2">R5*O5*D5</f>
        <v>0</v>
      </c>
      <c r="V5" s="55">
        <f t="shared" ref="V5:V38" si="3">S5+T5+U5</f>
        <v>0</v>
      </c>
      <c r="W5" s="59">
        <v>0.23</v>
      </c>
      <c r="X5" s="4">
        <f t="shared" ref="X5:X38" si="4">V5*W5</f>
        <v>0</v>
      </c>
      <c r="Y5" s="56">
        <f t="shared" ref="Y5:Y38" si="5">V5+X5</f>
        <v>0</v>
      </c>
    </row>
    <row r="6" spans="1:25" ht="17.100000000000001" customHeight="1" x14ac:dyDescent="0.25">
      <c r="A6" s="29" t="s">
        <v>5</v>
      </c>
      <c r="B6" s="5" t="s">
        <v>54</v>
      </c>
      <c r="C6" s="6">
        <v>69</v>
      </c>
      <c r="D6" s="4">
        <v>2728.39</v>
      </c>
      <c r="E6" s="6" t="s">
        <v>52</v>
      </c>
      <c r="F6" s="6" t="s">
        <v>22</v>
      </c>
      <c r="G6" s="7" t="s">
        <v>3</v>
      </c>
      <c r="H6" s="5" t="s">
        <v>53</v>
      </c>
      <c r="I6" s="30" t="s">
        <v>121</v>
      </c>
      <c r="J6" s="6">
        <v>120</v>
      </c>
      <c r="K6" s="6">
        <v>144</v>
      </c>
      <c r="L6" s="10">
        <v>1966</v>
      </c>
      <c r="M6" s="47">
        <v>0</v>
      </c>
      <c r="N6" s="64">
        <v>0</v>
      </c>
      <c r="O6" s="48">
        <v>0</v>
      </c>
      <c r="P6" s="23"/>
      <c r="Q6" s="6">
        <v>1</v>
      </c>
      <c r="R6" s="10"/>
      <c r="S6" s="55">
        <f t="shared" si="0"/>
        <v>0</v>
      </c>
      <c r="T6" s="4">
        <f t="shared" si="1"/>
        <v>0</v>
      </c>
      <c r="U6" s="56">
        <f t="shared" si="2"/>
        <v>0</v>
      </c>
      <c r="V6" s="55">
        <f t="shared" si="3"/>
        <v>0</v>
      </c>
      <c r="W6" s="59">
        <v>0.23</v>
      </c>
      <c r="X6" s="4">
        <f t="shared" si="4"/>
        <v>0</v>
      </c>
      <c r="Y6" s="56">
        <f t="shared" si="5"/>
        <v>0</v>
      </c>
    </row>
    <row r="7" spans="1:25" ht="17.100000000000001" customHeight="1" x14ac:dyDescent="0.25">
      <c r="A7" s="29" t="s">
        <v>6</v>
      </c>
      <c r="B7" s="5" t="s">
        <v>55</v>
      </c>
      <c r="C7" s="6">
        <v>18</v>
      </c>
      <c r="D7" s="4">
        <v>1530.35</v>
      </c>
      <c r="E7" s="6" t="s">
        <v>56</v>
      </c>
      <c r="F7" s="6" t="s">
        <v>23</v>
      </c>
      <c r="G7" s="7">
        <v>1</v>
      </c>
      <c r="H7" s="5" t="s">
        <v>57</v>
      </c>
      <c r="I7" s="30" t="s">
        <v>123</v>
      </c>
      <c r="J7" s="31" t="s">
        <v>123</v>
      </c>
      <c r="K7" s="31" t="s">
        <v>123</v>
      </c>
      <c r="L7" s="10">
        <v>1819</v>
      </c>
      <c r="M7" s="47">
        <v>0</v>
      </c>
      <c r="N7" s="64">
        <v>0</v>
      </c>
      <c r="O7" s="48">
        <v>0</v>
      </c>
      <c r="P7" s="9"/>
      <c r="Q7" s="6"/>
      <c r="R7" s="10">
        <v>1</v>
      </c>
      <c r="S7" s="55">
        <f t="shared" si="0"/>
        <v>0</v>
      </c>
      <c r="T7" s="4">
        <f t="shared" si="1"/>
        <v>0</v>
      </c>
      <c r="U7" s="56">
        <f t="shared" si="2"/>
        <v>0</v>
      </c>
      <c r="V7" s="55">
        <f t="shared" si="3"/>
        <v>0</v>
      </c>
      <c r="W7" s="59">
        <v>0.23</v>
      </c>
      <c r="X7" s="4">
        <f t="shared" si="4"/>
        <v>0</v>
      </c>
      <c r="Y7" s="56">
        <f t="shared" si="5"/>
        <v>0</v>
      </c>
    </row>
    <row r="8" spans="1:25" ht="16.5" customHeight="1" x14ac:dyDescent="0.25">
      <c r="A8" s="29" t="s">
        <v>7</v>
      </c>
      <c r="B8" s="5" t="s">
        <v>58</v>
      </c>
      <c r="C8" s="6">
        <v>1</v>
      </c>
      <c r="D8" s="4">
        <v>3405.5</v>
      </c>
      <c r="E8" s="6" t="s">
        <v>59</v>
      </c>
      <c r="F8" s="6" t="s">
        <v>17</v>
      </c>
      <c r="G8" s="7" t="s">
        <v>3</v>
      </c>
      <c r="H8" s="5" t="s">
        <v>60</v>
      </c>
      <c r="I8" s="30" t="s">
        <v>121</v>
      </c>
      <c r="J8" s="32" t="s">
        <v>122</v>
      </c>
      <c r="K8" s="6">
        <v>114</v>
      </c>
      <c r="L8" s="10">
        <v>1958</v>
      </c>
      <c r="M8" s="47">
        <v>0</v>
      </c>
      <c r="N8" s="64">
        <v>0</v>
      </c>
      <c r="O8" s="48">
        <v>0</v>
      </c>
      <c r="P8" s="9"/>
      <c r="Q8" s="6"/>
      <c r="R8" s="10">
        <v>1</v>
      </c>
      <c r="S8" s="55">
        <f t="shared" si="0"/>
        <v>0</v>
      </c>
      <c r="T8" s="4">
        <f t="shared" si="1"/>
        <v>0</v>
      </c>
      <c r="U8" s="56">
        <f t="shared" si="2"/>
        <v>0</v>
      </c>
      <c r="V8" s="55">
        <f t="shared" si="3"/>
        <v>0</v>
      </c>
      <c r="W8" s="59">
        <v>0.23</v>
      </c>
      <c r="X8" s="4">
        <f t="shared" si="4"/>
        <v>0</v>
      </c>
      <c r="Y8" s="56">
        <f t="shared" si="5"/>
        <v>0</v>
      </c>
    </row>
    <row r="9" spans="1:25" ht="17.100000000000001" customHeight="1" x14ac:dyDescent="0.25">
      <c r="A9" s="29" t="s">
        <v>8</v>
      </c>
      <c r="B9" s="5" t="s">
        <v>61</v>
      </c>
      <c r="C9" s="6">
        <v>21</v>
      </c>
      <c r="D9" s="4">
        <v>3113.63</v>
      </c>
      <c r="E9" s="6" t="s">
        <v>62</v>
      </c>
      <c r="F9" s="6" t="s">
        <v>39</v>
      </c>
      <c r="G9" s="7" t="s">
        <v>3</v>
      </c>
      <c r="H9" s="5" t="s">
        <v>63</v>
      </c>
      <c r="I9" s="30" t="s">
        <v>121</v>
      </c>
      <c r="J9" s="6">
        <v>58</v>
      </c>
      <c r="K9" s="6">
        <v>100</v>
      </c>
      <c r="L9" s="10">
        <v>1957</v>
      </c>
      <c r="M9" s="47">
        <v>0</v>
      </c>
      <c r="N9" s="64">
        <v>0</v>
      </c>
      <c r="O9" s="48">
        <v>0</v>
      </c>
      <c r="P9" s="9"/>
      <c r="Q9" s="6">
        <v>1</v>
      </c>
      <c r="R9" s="10"/>
      <c r="S9" s="55">
        <f t="shared" si="0"/>
        <v>0</v>
      </c>
      <c r="T9" s="4">
        <f t="shared" si="1"/>
        <v>0</v>
      </c>
      <c r="U9" s="56">
        <f t="shared" si="2"/>
        <v>0</v>
      </c>
      <c r="V9" s="55">
        <f t="shared" si="3"/>
        <v>0</v>
      </c>
      <c r="W9" s="59">
        <v>0.23</v>
      </c>
      <c r="X9" s="4">
        <f t="shared" si="4"/>
        <v>0</v>
      </c>
      <c r="Y9" s="56">
        <f t="shared" si="5"/>
        <v>0</v>
      </c>
    </row>
    <row r="10" spans="1:25" ht="17.100000000000001" customHeight="1" x14ac:dyDescent="0.25">
      <c r="A10" s="29" t="s">
        <v>9</v>
      </c>
      <c r="B10" s="5" t="s">
        <v>64</v>
      </c>
      <c r="C10" s="6">
        <v>84</v>
      </c>
      <c r="D10" s="4">
        <v>2155.8000000000002</v>
      </c>
      <c r="E10" s="6" t="s">
        <v>65</v>
      </c>
      <c r="F10" s="6" t="s">
        <v>38</v>
      </c>
      <c r="G10" s="7">
        <v>2</v>
      </c>
      <c r="H10" s="5" t="s">
        <v>40</v>
      </c>
      <c r="I10" s="30" t="s">
        <v>123</v>
      </c>
      <c r="J10" s="31" t="s">
        <v>123</v>
      </c>
      <c r="K10" s="6">
        <v>96</v>
      </c>
      <c r="L10" s="10">
        <v>2001</v>
      </c>
      <c r="M10" s="47">
        <v>0</v>
      </c>
      <c r="N10" s="64">
        <v>0</v>
      </c>
      <c r="O10" s="48">
        <v>0</v>
      </c>
      <c r="P10" s="9"/>
      <c r="Q10" s="6">
        <v>1</v>
      </c>
      <c r="R10" s="10"/>
      <c r="S10" s="55">
        <f t="shared" si="0"/>
        <v>0</v>
      </c>
      <c r="T10" s="4">
        <f t="shared" si="1"/>
        <v>0</v>
      </c>
      <c r="U10" s="56">
        <f t="shared" si="2"/>
        <v>0</v>
      </c>
      <c r="V10" s="55">
        <f t="shared" si="3"/>
        <v>0</v>
      </c>
      <c r="W10" s="59">
        <v>0.23</v>
      </c>
      <c r="X10" s="4">
        <f t="shared" si="4"/>
        <v>0</v>
      </c>
      <c r="Y10" s="56">
        <f t="shared" si="5"/>
        <v>0</v>
      </c>
    </row>
    <row r="11" spans="1:25" ht="17.100000000000001" customHeight="1" x14ac:dyDescent="0.25">
      <c r="A11" s="29" t="s">
        <v>10</v>
      </c>
      <c r="B11" s="5" t="s">
        <v>64</v>
      </c>
      <c r="C11" s="6">
        <v>84</v>
      </c>
      <c r="D11" s="4">
        <v>3309.74</v>
      </c>
      <c r="E11" s="6" t="s">
        <v>65</v>
      </c>
      <c r="F11" s="6" t="s">
        <v>38</v>
      </c>
      <c r="G11" s="7">
        <v>1</v>
      </c>
      <c r="H11" s="5" t="s">
        <v>41</v>
      </c>
      <c r="I11" s="30" t="s">
        <v>121</v>
      </c>
      <c r="J11" s="6">
        <v>20</v>
      </c>
      <c r="K11" s="6">
        <v>69</v>
      </c>
      <c r="L11" s="10">
        <v>1970</v>
      </c>
      <c r="M11" s="47">
        <v>0</v>
      </c>
      <c r="N11" s="64">
        <v>0</v>
      </c>
      <c r="O11" s="48">
        <v>0</v>
      </c>
      <c r="P11" s="9"/>
      <c r="Q11" s="6">
        <v>1</v>
      </c>
      <c r="R11" s="10"/>
      <c r="S11" s="55">
        <f t="shared" si="0"/>
        <v>0</v>
      </c>
      <c r="T11" s="4">
        <f t="shared" si="1"/>
        <v>0</v>
      </c>
      <c r="U11" s="56">
        <f t="shared" si="2"/>
        <v>0</v>
      </c>
      <c r="V11" s="55">
        <f t="shared" si="3"/>
        <v>0</v>
      </c>
      <c r="W11" s="59">
        <v>0.23</v>
      </c>
      <c r="X11" s="4">
        <f t="shared" si="4"/>
        <v>0</v>
      </c>
      <c r="Y11" s="56">
        <f t="shared" si="5"/>
        <v>0</v>
      </c>
    </row>
    <row r="12" spans="1:25" ht="17.100000000000001" customHeight="1" x14ac:dyDescent="0.25">
      <c r="A12" s="29" t="s">
        <v>11</v>
      </c>
      <c r="B12" s="5" t="s">
        <v>66</v>
      </c>
      <c r="C12" s="6">
        <v>9</v>
      </c>
      <c r="D12" s="4">
        <v>3209.34</v>
      </c>
      <c r="E12" s="6" t="s">
        <v>67</v>
      </c>
      <c r="F12" s="6" t="s">
        <v>37</v>
      </c>
      <c r="G12" s="7">
        <v>1</v>
      </c>
      <c r="H12" s="5" t="s">
        <v>68</v>
      </c>
      <c r="I12" s="30" t="s">
        <v>121</v>
      </c>
      <c r="J12" s="6">
        <v>21</v>
      </c>
      <c r="K12" s="6">
        <v>171</v>
      </c>
      <c r="L12" s="10">
        <v>1967</v>
      </c>
      <c r="M12" s="47">
        <v>0</v>
      </c>
      <c r="N12" s="64">
        <v>0</v>
      </c>
      <c r="O12" s="48">
        <v>0</v>
      </c>
      <c r="P12" s="9"/>
      <c r="Q12" s="6">
        <v>1</v>
      </c>
      <c r="R12" s="10"/>
      <c r="S12" s="55">
        <f t="shared" si="0"/>
        <v>0</v>
      </c>
      <c r="T12" s="4">
        <f t="shared" si="1"/>
        <v>0</v>
      </c>
      <c r="U12" s="56">
        <f t="shared" si="2"/>
        <v>0</v>
      </c>
      <c r="V12" s="55">
        <f t="shared" si="3"/>
        <v>0</v>
      </c>
      <c r="W12" s="59">
        <v>0.23</v>
      </c>
      <c r="X12" s="4">
        <f t="shared" si="4"/>
        <v>0</v>
      </c>
      <c r="Y12" s="56">
        <f t="shared" si="5"/>
        <v>0</v>
      </c>
    </row>
    <row r="13" spans="1:25" ht="17.100000000000001" customHeight="1" x14ac:dyDescent="0.25">
      <c r="A13" s="29" t="s">
        <v>12</v>
      </c>
      <c r="B13" s="5" t="s">
        <v>69</v>
      </c>
      <c r="C13" s="6">
        <v>27</v>
      </c>
      <c r="D13" s="4">
        <v>3139.72</v>
      </c>
      <c r="E13" s="6" t="s">
        <v>70</v>
      </c>
      <c r="F13" s="6" t="s">
        <v>71</v>
      </c>
      <c r="G13" s="7">
        <v>1</v>
      </c>
      <c r="H13" s="5" t="s">
        <v>72</v>
      </c>
      <c r="I13" s="30" t="s">
        <v>123</v>
      </c>
      <c r="J13" s="31" t="s">
        <v>123</v>
      </c>
      <c r="K13" s="31" t="s">
        <v>123</v>
      </c>
      <c r="L13" s="10">
        <v>1964</v>
      </c>
      <c r="M13" s="47">
        <v>0</v>
      </c>
      <c r="N13" s="64">
        <v>0</v>
      </c>
      <c r="O13" s="48">
        <v>0</v>
      </c>
      <c r="P13" s="9"/>
      <c r="Q13" s="6"/>
      <c r="R13" s="10">
        <v>1</v>
      </c>
      <c r="S13" s="55">
        <f t="shared" si="0"/>
        <v>0</v>
      </c>
      <c r="T13" s="4">
        <f t="shared" si="1"/>
        <v>0</v>
      </c>
      <c r="U13" s="56">
        <f t="shared" si="2"/>
        <v>0</v>
      </c>
      <c r="V13" s="55">
        <f t="shared" si="3"/>
        <v>0</v>
      </c>
      <c r="W13" s="59">
        <v>0.23</v>
      </c>
      <c r="X13" s="4">
        <f t="shared" si="4"/>
        <v>0</v>
      </c>
      <c r="Y13" s="56">
        <f t="shared" si="5"/>
        <v>0</v>
      </c>
    </row>
    <row r="14" spans="1:25" ht="17.100000000000001" customHeight="1" x14ac:dyDescent="0.25">
      <c r="A14" s="29" t="s">
        <v>13</v>
      </c>
      <c r="B14" s="5" t="s">
        <v>73</v>
      </c>
      <c r="C14" s="6">
        <v>6</v>
      </c>
      <c r="D14" s="4">
        <v>15471.78</v>
      </c>
      <c r="E14" s="6" t="s">
        <v>48</v>
      </c>
      <c r="F14" s="6" t="s">
        <v>6</v>
      </c>
      <c r="G14" s="7">
        <v>54</v>
      </c>
      <c r="H14" s="5" t="s">
        <v>74</v>
      </c>
      <c r="I14" s="30" t="s">
        <v>121</v>
      </c>
      <c r="J14" s="6">
        <v>73</v>
      </c>
      <c r="K14" s="31" t="s">
        <v>123</v>
      </c>
      <c r="L14" s="10">
        <v>2019</v>
      </c>
      <c r="M14" s="47">
        <v>0</v>
      </c>
      <c r="N14" s="64">
        <v>0</v>
      </c>
      <c r="O14" s="48">
        <v>0</v>
      </c>
      <c r="P14" s="9"/>
      <c r="Q14" s="6"/>
      <c r="R14" s="10">
        <v>1</v>
      </c>
      <c r="S14" s="55">
        <f t="shared" si="0"/>
        <v>0</v>
      </c>
      <c r="T14" s="4">
        <f t="shared" si="1"/>
        <v>0</v>
      </c>
      <c r="U14" s="56">
        <f t="shared" si="2"/>
        <v>0</v>
      </c>
      <c r="V14" s="55">
        <f t="shared" si="3"/>
        <v>0</v>
      </c>
      <c r="W14" s="59">
        <v>0.23</v>
      </c>
      <c r="X14" s="4">
        <f t="shared" si="4"/>
        <v>0</v>
      </c>
      <c r="Y14" s="56">
        <f t="shared" si="5"/>
        <v>0</v>
      </c>
    </row>
    <row r="15" spans="1:25" ht="17.100000000000001" customHeight="1" x14ac:dyDescent="0.25">
      <c r="A15" s="29" t="s">
        <v>14</v>
      </c>
      <c r="B15" s="5" t="s">
        <v>1</v>
      </c>
      <c r="C15" s="6">
        <v>1</v>
      </c>
      <c r="D15" s="4">
        <v>14543.88</v>
      </c>
      <c r="E15" s="6" t="s">
        <v>48</v>
      </c>
      <c r="F15" s="6" t="s">
        <v>6</v>
      </c>
      <c r="G15" s="7">
        <v>19</v>
      </c>
      <c r="H15" s="5" t="s">
        <v>133</v>
      </c>
      <c r="I15" s="30" t="s">
        <v>123</v>
      </c>
      <c r="J15" s="31" t="s">
        <v>123</v>
      </c>
      <c r="K15" s="31" t="s">
        <v>123</v>
      </c>
      <c r="L15" s="10">
        <v>1970</v>
      </c>
      <c r="M15" s="47">
        <v>0</v>
      </c>
      <c r="N15" s="64">
        <v>0</v>
      </c>
      <c r="O15" s="48">
        <v>0</v>
      </c>
      <c r="P15" s="9">
        <v>2</v>
      </c>
      <c r="Q15" s="6"/>
      <c r="R15" s="10"/>
      <c r="S15" s="55">
        <f t="shared" si="0"/>
        <v>0</v>
      </c>
      <c r="T15" s="4">
        <f t="shared" si="1"/>
        <v>0</v>
      </c>
      <c r="U15" s="56">
        <f t="shared" si="2"/>
        <v>0</v>
      </c>
      <c r="V15" s="55">
        <f t="shared" si="3"/>
        <v>0</v>
      </c>
      <c r="W15" s="59">
        <v>0.23</v>
      </c>
      <c r="X15" s="4">
        <f t="shared" si="4"/>
        <v>0</v>
      </c>
      <c r="Y15" s="56">
        <f t="shared" si="5"/>
        <v>0</v>
      </c>
    </row>
    <row r="16" spans="1:25" ht="17.100000000000001" customHeight="1" x14ac:dyDescent="0.25">
      <c r="A16" s="29" t="s">
        <v>15</v>
      </c>
      <c r="B16" s="5" t="s">
        <v>75</v>
      </c>
      <c r="C16" s="6">
        <v>5</v>
      </c>
      <c r="D16" s="4">
        <v>7679.07</v>
      </c>
      <c r="E16" s="6" t="s">
        <v>48</v>
      </c>
      <c r="F16" s="6" t="s">
        <v>6</v>
      </c>
      <c r="G16" s="7">
        <v>5</v>
      </c>
      <c r="H16" s="5" t="s">
        <v>76</v>
      </c>
      <c r="I16" s="30" t="s">
        <v>123</v>
      </c>
      <c r="J16" s="31" t="s">
        <v>123</v>
      </c>
      <c r="K16" s="31" t="s">
        <v>123</v>
      </c>
      <c r="L16" s="10">
        <v>1970</v>
      </c>
      <c r="M16" s="47">
        <v>0</v>
      </c>
      <c r="N16" s="64">
        <v>0</v>
      </c>
      <c r="O16" s="48">
        <v>0</v>
      </c>
      <c r="P16" s="9">
        <v>2</v>
      </c>
      <c r="Q16" s="6"/>
      <c r="R16" s="10"/>
      <c r="S16" s="55">
        <f t="shared" si="0"/>
        <v>0</v>
      </c>
      <c r="T16" s="4">
        <f t="shared" si="1"/>
        <v>0</v>
      </c>
      <c r="U16" s="56">
        <f t="shared" si="2"/>
        <v>0</v>
      </c>
      <c r="V16" s="55">
        <f t="shared" si="3"/>
        <v>0</v>
      </c>
      <c r="W16" s="59">
        <v>0.23</v>
      </c>
      <c r="X16" s="4">
        <f t="shared" si="4"/>
        <v>0</v>
      </c>
      <c r="Y16" s="56">
        <f t="shared" si="5"/>
        <v>0</v>
      </c>
    </row>
    <row r="17" spans="1:25" ht="17.100000000000001" customHeight="1" x14ac:dyDescent="0.25">
      <c r="A17" s="29" t="s">
        <v>16</v>
      </c>
      <c r="B17" s="5" t="s">
        <v>47</v>
      </c>
      <c r="C17" s="6" t="s">
        <v>77</v>
      </c>
      <c r="D17" s="4">
        <v>2937.4</v>
      </c>
      <c r="E17" s="6" t="s">
        <v>48</v>
      </c>
      <c r="F17" s="6" t="s">
        <v>6</v>
      </c>
      <c r="G17" s="7">
        <v>42</v>
      </c>
      <c r="H17" s="8" t="s">
        <v>107</v>
      </c>
      <c r="I17" s="30" t="s">
        <v>123</v>
      </c>
      <c r="J17" s="31" t="s">
        <v>123</v>
      </c>
      <c r="K17" s="31">
        <v>67</v>
      </c>
      <c r="L17" s="10">
        <v>1970</v>
      </c>
      <c r="M17" s="47">
        <v>0</v>
      </c>
      <c r="N17" s="64">
        <v>0</v>
      </c>
      <c r="O17" s="48">
        <v>0</v>
      </c>
      <c r="P17" s="9"/>
      <c r="Q17" s="6">
        <v>1</v>
      </c>
      <c r="R17" s="10"/>
      <c r="S17" s="55">
        <f t="shared" si="0"/>
        <v>0</v>
      </c>
      <c r="T17" s="4">
        <f>Q17*N17*D17</f>
        <v>0</v>
      </c>
      <c r="U17" s="56">
        <f t="shared" si="2"/>
        <v>0</v>
      </c>
      <c r="V17" s="55">
        <f t="shared" si="3"/>
        <v>0</v>
      </c>
      <c r="W17" s="59">
        <v>0.23</v>
      </c>
      <c r="X17" s="4">
        <f t="shared" si="4"/>
        <v>0</v>
      </c>
      <c r="Y17" s="56">
        <f t="shared" si="5"/>
        <v>0</v>
      </c>
    </row>
    <row r="18" spans="1:25" ht="17.100000000000001" customHeight="1" x14ac:dyDescent="0.25">
      <c r="A18" s="29" t="s">
        <v>17</v>
      </c>
      <c r="B18" s="5" t="s">
        <v>47</v>
      </c>
      <c r="C18" s="6">
        <v>3</v>
      </c>
      <c r="D18" s="4">
        <v>3389.33</v>
      </c>
      <c r="E18" s="6" t="s">
        <v>48</v>
      </c>
      <c r="F18" s="6" t="s">
        <v>6</v>
      </c>
      <c r="G18" s="7">
        <v>10</v>
      </c>
      <c r="H18" s="5" t="s">
        <v>78</v>
      </c>
      <c r="I18" s="30" t="s">
        <v>123</v>
      </c>
      <c r="J18" s="31" t="s">
        <v>123</v>
      </c>
      <c r="K18" s="6">
        <v>110</v>
      </c>
      <c r="L18" s="10">
        <v>1970</v>
      </c>
      <c r="M18" s="47">
        <v>0</v>
      </c>
      <c r="N18" s="64">
        <v>0</v>
      </c>
      <c r="O18" s="48">
        <v>0</v>
      </c>
      <c r="P18" s="9"/>
      <c r="Q18" s="6">
        <v>1</v>
      </c>
      <c r="R18" s="10"/>
      <c r="S18" s="55">
        <f t="shared" si="0"/>
        <v>0</v>
      </c>
      <c r="T18" s="4">
        <f t="shared" si="1"/>
        <v>0</v>
      </c>
      <c r="U18" s="56">
        <f t="shared" si="2"/>
        <v>0</v>
      </c>
      <c r="V18" s="55">
        <f t="shared" si="3"/>
        <v>0</v>
      </c>
      <c r="W18" s="59">
        <v>0.23</v>
      </c>
      <c r="X18" s="4">
        <f t="shared" si="4"/>
        <v>0</v>
      </c>
      <c r="Y18" s="56">
        <f t="shared" si="5"/>
        <v>0</v>
      </c>
    </row>
    <row r="19" spans="1:25" ht="17.100000000000001" customHeight="1" x14ac:dyDescent="0.25">
      <c r="A19" s="29" t="s">
        <v>18</v>
      </c>
      <c r="B19" s="5" t="s">
        <v>0</v>
      </c>
      <c r="C19" s="6" t="s">
        <v>79</v>
      </c>
      <c r="D19" s="4">
        <v>6156.2</v>
      </c>
      <c r="E19" s="6" t="s">
        <v>48</v>
      </c>
      <c r="F19" s="6" t="s">
        <v>6</v>
      </c>
      <c r="G19" s="7">
        <v>1</v>
      </c>
      <c r="H19" s="5" t="s">
        <v>80</v>
      </c>
      <c r="I19" s="30" t="s">
        <v>123</v>
      </c>
      <c r="J19" s="31" t="s">
        <v>123</v>
      </c>
      <c r="K19" s="31" t="s">
        <v>123</v>
      </c>
      <c r="L19" s="10">
        <v>2004</v>
      </c>
      <c r="M19" s="47">
        <v>0</v>
      </c>
      <c r="N19" s="64">
        <v>0</v>
      </c>
      <c r="O19" s="48">
        <v>0</v>
      </c>
      <c r="P19" s="9">
        <v>2</v>
      </c>
      <c r="Q19" s="6"/>
      <c r="R19" s="10"/>
      <c r="S19" s="55">
        <f t="shared" si="0"/>
        <v>0</v>
      </c>
      <c r="T19" s="4">
        <f t="shared" si="1"/>
        <v>0</v>
      </c>
      <c r="U19" s="56">
        <f t="shared" si="2"/>
        <v>0</v>
      </c>
      <c r="V19" s="55">
        <f t="shared" si="3"/>
        <v>0</v>
      </c>
      <c r="W19" s="59">
        <v>0.23</v>
      </c>
      <c r="X19" s="4">
        <f t="shared" si="4"/>
        <v>0</v>
      </c>
      <c r="Y19" s="56">
        <f t="shared" si="5"/>
        <v>0</v>
      </c>
    </row>
    <row r="20" spans="1:25" ht="17.100000000000001" customHeight="1" x14ac:dyDescent="0.25">
      <c r="A20" s="29" t="s">
        <v>19</v>
      </c>
      <c r="B20" s="5" t="s">
        <v>81</v>
      </c>
      <c r="C20" s="6">
        <v>61</v>
      </c>
      <c r="D20" s="4">
        <v>6290.91</v>
      </c>
      <c r="E20" s="6" t="s">
        <v>48</v>
      </c>
      <c r="F20" s="6" t="s">
        <v>6</v>
      </c>
      <c r="G20" s="7">
        <v>27</v>
      </c>
      <c r="H20" s="5" t="s">
        <v>82</v>
      </c>
      <c r="I20" s="30" t="s">
        <v>123</v>
      </c>
      <c r="J20" s="31" t="s">
        <v>123</v>
      </c>
      <c r="K20" s="31" t="s">
        <v>123</v>
      </c>
      <c r="L20" s="10">
        <v>2000</v>
      </c>
      <c r="M20" s="47">
        <v>0</v>
      </c>
      <c r="N20" s="64">
        <v>0</v>
      </c>
      <c r="O20" s="48">
        <v>0</v>
      </c>
      <c r="P20" s="9"/>
      <c r="Q20" s="6">
        <v>1</v>
      </c>
      <c r="R20" s="10"/>
      <c r="S20" s="55">
        <f t="shared" si="0"/>
        <v>0</v>
      </c>
      <c r="T20" s="4">
        <f t="shared" si="1"/>
        <v>0</v>
      </c>
      <c r="U20" s="56">
        <f t="shared" si="2"/>
        <v>0</v>
      </c>
      <c r="V20" s="55">
        <f t="shared" si="3"/>
        <v>0</v>
      </c>
      <c r="W20" s="59">
        <v>0.23</v>
      </c>
      <c r="X20" s="4">
        <f t="shared" si="4"/>
        <v>0</v>
      </c>
      <c r="Y20" s="56">
        <f t="shared" si="5"/>
        <v>0</v>
      </c>
    </row>
    <row r="21" spans="1:25" ht="17.100000000000001" customHeight="1" x14ac:dyDescent="0.25">
      <c r="A21" s="29" t="s">
        <v>20</v>
      </c>
      <c r="B21" s="5" t="s">
        <v>81</v>
      </c>
      <c r="C21" s="6">
        <v>63</v>
      </c>
      <c r="D21" s="4">
        <v>7069.91</v>
      </c>
      <c r="E21" s="6" t="s">
        <v>48</v>
      </c>
      <c r="F21" s="6" t="s">
        <v>6</v>
      </c>
      <c r="G21" s="7">
        <v>32</v>
      </c>
      <c r="H21" s="5" t="s">
        <v>83</v>
      </c>
      <c r="I21" s="30" t="s">
        <v>123</v>
      </c>
      <c r="J21" s="31" t="s">
        <v>123</v>
      </c>
      <c r="K21" s="31" t="s">
        <v>123</v>
      </c>
      <c r="L21" s="10">
        <v>2010</v>
      </c>
      <c r="M21" s="47">
        <v>0</v>
      </c>
      <c r="N21" s="64">
        <v>0</v>
      </c>
      <c r="O21" s="48">
        <v>0</v>
      </c>
      <c r="P21" s="9"/>
      <c r="Q21" s="6"/>
      <c r="R21" s="10">
        <v>1</v>
      </c>
      <c r="S21" s="55">
        <f t="shared" si="0"/>
        <v>0</v>
      </c>
      <c r="T21" s="4">
        <f t="shared" si="1"/>
        <v>0</v>
      </c>
      <c r="U21" s="56">
        <f t="shared" si="2"/>
        <v>0</v>
      </c>
      <c r="V21" s="55">
        <f t="shared" si="3"/>
        <v>0</v>
      </c>
      <c r="W21" s="59">
        <v>0.23</v>
      </c>
      <c r="X21" s="4">
        <f t="shared" si="4"/>
        <v>0</v>
      </c>
      <c r="Y21" s="56">
        <f t="shared" si="5"/>
        <v>0</v>
      </c>
    </row>
    <row r="22" spans="1:25" ht="17.100000000000001" customHeight="1" x14ac:dyDescent="0.25">
      <c r="A22" s="29" t="s">
        <v>21</v>
      </c>
      <c r="B22" s="5" t="s">
        <v>81</v>
      </c>
      <c r="C22" s="6">
        <v>81</v>
      </c>
      <c r="D22" s="4">
        <v>2248.09</v>
      </c>
      <c r="E22" s="6" t="s">
        <v>48</v>
      </c>
      <c r="F22" s="6" t="s">
        <v>6</v>
      </c>
      <c r="G22" s="7">
        <v>25</v>
      </c>
      <c r="H22" s="5" t="s">
        <v>84</v>
      </c>
      <c r="I22" s="30" t="s">
        <v>123</v>
      </c>
      <c r="J22" s="31" t="s">
        <v>123</v>
      </c>
      <c r="K22" s="6">
        <v>298</v>
      </c>
      <c r="L22" s="10">
        <v>1970</v>
      </c>
      <c r="M22" s="47">
        <v>0</v>
      </c>
      <c r="N22" s="64">
        <v>0</v>
      </c>
      <c r="O22" s="48">
        <v>0</v>
      </c>
      <c r="P22" s="9"/>
      <c r="Q22" s="6">
        <v>1</v>
      </c>
      <c r="R22" s="10"/>
      <c r="S22" s="55">
        <f t="shared" si="0"/>
        <v>0</v>
      </c>
      <c r="T22" s="4">
        <f t="shared" si="1"/>
        <v>0</v>
      </c>
      <c r="U22" s="56">
        <f t="shared" si="2"/>
        <v>0</v>
      </c>
      <c r="V22" s="55">
        <f t="shared" si="3"/>
        <v>0</v>
      </c>
      <c r="W22" s="59">
        <v>0.23</v>
      </c>
      <c r="X22" s="4">
        <f t="shared" si="4"/>
        <v>0</v>
      </c>
      <c r="Y22" s="56">
        <f t="shared" si="5"/>
        <v>0</v>
      </c>
    </row>
    <row r="23" spans="1:25" ht="17.100000000000001" customHeight="1" x14ac:dyDescent="0.25">
      <c r="A23" s="29" t="s">
        <v>22</v>
      </c>
      <c r="B23" s="5" t="s">
        <v>85</v>
      </c>
      <c r="C23" s="6" t="s">
        <v>86</v>
      </c>
      <c r="D23" s="4">
        <v>5684.5</v>
      </c>
      <c r="E23" s="6" t="s">
        <v>48</v>
      </c>
      <c r="F23" s="6" t="s">
        <v>6</v>
      </c>
      <c r="G23" s="7">
        <v>49</v>
      </c>
      <c r="H23" s="5" t="s">
        <v>87</v>
      </c>
      <c r="I23" s="30" t="s">
        <v>123</v>
      </c>
      <c r="J23" s="31" t="s">
        <v>123</v>
      </c>
      <c r="K23" s="31" t="s">
        <v>123</v>
      </c>
      <c r="L23" s="10">
        <v>2013</v>
      </c>
      <c r="M23" s="47">
        <v>0</v>
      </c>
      <c r="N23" s="64">
        <v>0</v>
      </c>
      <c r="O23" s="48">
        <v>0</v>
      </c>
      <c r="P23" s="9">
        <v>2</v>
      </c>
      <c r="Q23" s="6"/>
      <c r="R23" s="10"/>
      <c r="S23" s="55">
        <f t="shared" si="0"/>
        <v>0</v>
      </c>
      <c r="T23" s="4">
        <f t="shared" si="1"/>
        <v>0</v>
      </c>
      <c r="U23" s="56">
        <f t="shared" si="2"/>
        <v>0</v>
      </c>
      <c r="V23" s="55">
        <f t="shared" si="3"/>
        <v>0</v>
      </c>
      <c r="W23" s="59">
        <v>0.23</v>
      </c>
      <c r="X23" s="4">
        <f t="shared" si="4"/>
        <v>0</v>
      </c>
      <c r="Y23" s="56">
        <f t="shared" si="5"/>
        <v>0</v>
      </c>
    </row>
    <row r="24" spans="1:25" ht="17.100000000000001" customHeight="1" x14ac:dyDescent="0.25">
      <c r="A24" s="29" t="s">
        <v>23</v>
      </c>
      <c r="B24" s="5" t="s">
        <v>2</v>
      </c>
      <c r="C24" s="6"/>
      <c r="D24" s="4">
        <v>189.7</v>
      </c>
      <c r="E24" s="6" t="s">
        <v>48</v>
      </c>
      <c r="F24" s="6" t="s">
        <v>6</v>
      </c>
      <c r="G24" s="7">
        <v>50</v>
      </c>
      <c r="H24" s="5" t="s">
        <v>88</v>
      </c>
      <c r="I24" s="30" t="s">
        <v>123</v>
      </c>
      <c r="J24" s="31" t="s">
        <v>123</v>
      </c>
      <c r="K24" s="31" t="s">
        <v>123</v>
      </c>
      <c r="L24" s="10">
        <v>2014</v>
      </c>
      <c r="M24" s="47">
        <v>0</v>
      </c>
      <c r="N24" s="64">
        <v>0</v>
      </c>
      <c r="O24" s="48">
        <v>0</v>
      </c>
      <c r="P24" s="9"/>
      <c r="Q24" s="6">
        <v>1</v>
      </c>
      <c r="R24" s="10"/>
      <c r="S24" s="55">
        <f t="shared" si="0"/>
        <v>0</v>
      </c>
      <c r="T24" s="4">
        <f t="shared" si="1"/>
        <v>0</v>
      </c>
      <c r="U24" s="56">
        <f t="shared" si="2"/>
        <v>0</v>
      </c>
      <c r="V24" s="55">
        <f t="shared" si="3"/>
        <v>0</v>
      </c>
      <c r="W24" s="59">
        <v>0.23</v>
      </c>
      <c r="X24" s="4">
        <f t="shared" si="4"/>
        <v>0</v>
      </c>
      <c r="Y24" s="56">
        <f t="shared" si="5"/>
        <v>0</v>
      </c>
    </row>
    <row r="25" spans="1:25" ht="17.100000000000001" customHeight="1" x14ac:dyDescent="0.25">
      <c r="A25" s="29"/>
      <c r="B25" s="5" t="s">
        <v>47</v>
      </c>
      <c r="C25" s="6"/>
      <c r="D25" s="4">
        <v>97</v>
      </c>
      <c r="E25" s="61" t="s">
        <v>48</v>
      </c>
      <c r="F25" s="62" t="s">
        <v>6</v>
      </c>
      <c r="G25" s="61" t="s">
        <v>131</v>
      </c>
      <c r="H25" s="63" t="s">
        <v>132</v>
      </c>
      <c r="I25" s="30" t="s">
        <v>123</v>
      </c>
      <c r="J25" s="31" t="s">
        <v>123</v>
      </c>
      <c r="K25" s="31" t="s">
        <v>123</v>
      </c>
      <c r="L25" s="10">
        <v>1970</v>
      </c>
      <c r="M25" s="47">
        <v>0</v>
      </c>
      <c r="N25" s="64">
        <v>0</v>
      </c>
      <c r="O25" s="48">
        <v>0</v>
      </c>
      <c r="P25" s="9"/>
      <c r="Q25" s="6">
        <v>1</v>
      </c>
      <c r="R25" s="10"/>
      <c r="S25" s="55">
        <f t="shared" si="0"/>
        <v>0</v>
      </c>
      <c r="T25" s="4">
        <f t="shared" si="1"/>
        <v>0</v>
      </c>
      <c r="U25" s="56">
        <f t="shared" si="2"/>
        <v>0</v>
      </c>
      <c r="V25" s="55">
        <f t="shared" si="3"/>
        <v>0</v>
      </c>
      <c r="W25" s="59">
        <v>0.23</v>
      </c>
      <c r="X25" s="4">
        <f t="shared" si="4"/>
        <v>0</v>
      </c>
      <c r="Y25" s="56">
        <f t="shared" si="5"/>
        <v>0</v>
      </c>
    </row>
    <row r="26" spans="1:25" ht="17.100000000000001" customHeight="1" x14ac:dyDescent="0.25">
      <c r="A26" s="29" t="s">
        <v>24</v>
      </c>
      <c r="B26" s="5" t="s">
        <v>49</v>
      </c>
      <c r="C26" s="6">
        <v>4</v>
      </c>
      <c r="D26" s="4">
        <v>202.92</v>
      </c>
      <c r="E26" s="6" t="s">
        <v>50</v>
      </c>
      <c r="F26" s="6" t="s">
        <v>11</v>
      </c>
      <c r="G26" s="7">
        <v>15</v>
      </c>
      <c r="H26" s="5" t="s">
        <v>89</v>
      </c>
      <c r="I26" s="30" t="s">
        <v>123</v>
      </c>
      <c r="J26" s="31" t="s">
        <v>123</v>
      </c>
      <c r="K26" s="6">
        <v>8</v>
      </c>
      <c r="L26" s="10">
        <v>1900</v>
      </c>
      <c r="M26" s="47">
        <v>0</v>
      </c>
      <c r="N26" s="64">
        <v>0</v>
      </c>
      <c r="O26" s="48">
        <v>0</v>
      </c>
      <c r="P26" s="9"/>
      <c r="Q26" s="6">
        <v>1</v>
      </c>
      <c r="R26" s="10"/>
      <c r="S26" s="55">
        <f t="shared" si="0"/>
        <v>0</v>
      </c>
      <c r="T26" s="4">
        <f t="shared" si="1"/>
        <v>0</v>
      </c>
      <c r="U26" s="56">
        <f t="shared" si="2"/>
        <v>0</v>
      </c>
      <c r="V26" s="55">
        <f t="shared" si="3"/>
        <v>0</v>
      </c>
      <c r="W26" s="59">
        <v>0.23</v>
      </c>
      <c r="X26" s="4">
        <f t="shared" si="4"/>
        <v>0</v>
      </c>
      <c r="Y26" s="56">
        <f t="shared" si="5"/>
        <v>0</v>
      </c>
    </row>
    <row r="27" spans="1:25" ht="17.100000000000001" customHeight="1" x14ac:dyDescent="0.25">
      <c r="A27" s="29" t="s">
        <v>25</v>
      </c>
      <c r="B27" s="5" t="s">
        <v>49</v>
      </c>
      <c r="C27" s="6">
        <v>4</v>
      </c>
      <c r="D27" s="4">
        <v>347</v>
      </c>
      <c r="E27" s="6" t="s">
        <v>50</v>
      </c>
      <c r="F27" s="6" t="s">
        <v>11</v>
      </c>
      <c r="G27" s="7">
        <v>30</v>
      </c>
      <c r="H27" s="5" t="s">
        <v>90</v>
      </c>
      <c r="I27" s="30" t="s">
        <v>121</v>
      </c>
      <c r="J27" s="6">
        <v>19</v>
      </c>
      <c r="K27" s="6">
        <v>24</v>
      </c>
      <c r="L27" s="10">
        <v>1950</v>
      </c>
      <c r="M27" s="47">
        <v>0</v>
      </c>
      <c r="N27" s="64">
        <v>0</v>
      </c>
      <c r="O27" s="48">
        <v>0</v>
      </c>
      <c r="P27" s="9"/>
      <c r="Q27" s="6">
        <v>1</v>
      </c>
      <c r="R27" s="10"/>
      <c r="S27" s="55">
        <f t="shared" si="0"/>
        <v>0</v>
      </c>
      <c r="T27" s="4">
        <f t="shared" si="1"/>
        <v>0</v>
      </c>
      <c r="U27" s="56">
        <f t="shared" si="2"/>
        <v>0</v>
      </c>
      <c r="V27" s="55">
        <f t="shared" si="3"/>
        <v>0</v>
      </c>
      <c r="W27" s="59">
        <v>0.23</v>
      </c>
      <c r="X27" s="4">
        <f>V27*W27</f>
        <v>0</v>
      </c>
      <c r="Y27" s="56">
        <f t="shared" si="5"/>
        <v>0</v>
      </c>
    </row>
    <row r="28" spans="1:25" ht="17.100000000000001" customHeight="1" x14ac:dyDescent="0.25">
      <c r="A28" s="29" t="s">
        <v>26</v>
      </c>
      <c r="B28" s="5" t="s">
        <v>49</v>
      </c>
      <c r="C28" s="6">
        <v>4</v>
      </c>
      <c r="D28" s="4">
        <v>56.03</v>
      </c>
      <c r="E28" s="6" t="s">
        <v>50</v>
      </c>
      <c r="F28" s="6" t="s">
        <v>11</v>
      </c>
      <c r="G28" s="7">
        <v>32</v>
      </c>
      <c r="H28" s="5" t="s">
        <v>91</v>
      </c>
      <c r="I28" s="30" t="s">
        <v>123</v>
      </c>
      <c r="J28" s="31" t="s">
        <v>123</v>
      </c>
      <c r="K28" s="31" t="s">
        <v>123</v>
      </c>
      <c r="L28" s="10">
        <v>1950</v>
      </c>
      <c r="M28" s="47">
        <v>0</v>
      </c>
      <c r="N28" s="64">
        <v>0</v>
      </c>
      <c r="O28" s="48">
        <v>0</v>
      </c>
      <c r="P28" s="9"/>
      <c r="Q28" s="6">
        <v>1</v>
      </c>
      <c r="R28" s="10"/>
      <c r="S28" s="55">
        <f t="shared" si="0"/>
        <v>0</v>
      </c>
      <c r="T28" s="4">
        <f t="shared" si="1"/>
        <v>0</v>
      </c>
      <c r="U28" s="56">
        <f t="shared" si="2"/>
        <v>0</v>
      </c>
      <c r="V28" s="55">
        <f t="shared" si="3"/>
        <v>0</v>
      </c>
      <c r="W28" s="59">
        <v>0.23</v>
      </c>
      <c r="X28" s="4">
        <f t="shared" si="4"/>
        <v>0</v>
      </c>
      <c r="Y28" s="56">
        <f t="shared" si="5"/>
        <v>0</v>
      </c>
    </row>
    <row r="29" spans="1:25" ht="17.100000000000001" customHeight="1" x14ac:dyDescent="0.25">
      <c r="A29" s="29" t="s">
        <v>27</v>
      </c>
      <c r="B29" s="5" t="s">
        <v>49</v>
      </c>
      <c r="C29" s="6">
        <v>4</v>
      </c>
      <c r="D29" s="4">
        <v>10.54</v>
      </c>
      <c r="E29" s="6" t="s">
        <v>50</v>
      </c>
      <c r="F29" s="6" t="s">
        <v>11</v>
      </c>
      <c r="G29" s="7">
        <v>33</v>
      </c>
      <c r="H29" s="5" t="s">
        <v>91</v>
      </c>
      <c r="I29" s="30" t="s">
        <v>123</v>
      </c>
      <c r="J29" s="31" t="s">
        <v>123</v>
      </c>
      <c r="K29" s="31" t="s">
        <v>123</v>
      </c>
      <c r="L29" s="10">
        <v>1950</v>
      </c>
      <c r="M29" s="47">
        <v>0</v>
      </c>
      <c r="N29" s="64">
        <v>0</v>
      </c>
      <c r="O29" s="48">
        <v>0</v>
      </c>
      <c r="P29" s="9"/>
      <c r="Q29" s="6">
        <v>1</v>
      </c>
      <c r="R29" s="10"/>
      <c r="S29" s="55">
        <f t="shared" si="0"/>
        <v>0</v>
      </c>
      <c r="T29" s="4">
        <f t="shared" si="1"/>
        <v>0</v>
      </c>
      <c r="U29" s="56">
        <f t="shared" si="2"/>
        <v>0</v>
      </c>
      <c r="V29" s="55">
        <f t="shared" si="3"/>
        <v>0</v>
      </c>
      <c r="W29" s="59">
        <v>0.23</v>
      </c>
      <c r="X29" s="4">
        <f t="shared" si="4"/>
        <v>0</v>
      </c>
      <c r="Y29" s="56">
        <f t="shared" si="5"/>
        <v>0</v>
      </c>
    </row>
    <row r="30" spans="1:25" ht="17.100000000000001" customHeight="1" x14ac:dyDescent="0.25">
      <c r="A30" s="29" t="s">
        <v>28</v>
      </c>
      <c r="B30" s="5" t="s">
        <v>49</v>
      </c>
      <c r="C30" s="6">
        <v>4</v>
      </c>
      <c r="D30" s="4">
        <v>31</v>
      </c>
      <c r="E30" s="6" t="s">
        <v>50</v>
      </c>
      <c r="F30" s="6" t="s">
        <v>11</v>
      </c>
      <c r="G30" s="7">
        <v>31</v>
      </c>
      <c r="H30" s="5" t="s">
        <v>92</v>
      </c>
      <c r="I30" s="30" t="s">
        <v>123</v>
      </c>
      <c r="J30" s="31" t="s">
        <v>123</v>
      </c>
      <c r="K30" s="31" t="s">
        <v>123</v>
      </c>
      <c r="L30" s="10">
        <v>1950</v>
      </c>
      <c r="M30" s="47">
        <v>0</v>
      </c>
      <c r="N30" s="64">
        <v>0</v>
      </c>
      <c r="O30" s="48">
        <v>0</v>
      </c>
      <c r="P30" s="9"/>
      <c r="Q30" s="6">
        <v>1</v>
      </c>
      <c r="R30" s="10"/>
      <c r="S30" s="55">
        <f t="shared" si="0"/>
        <v>0</v>
      </c>
      <c r="T30" s="4">
        <f t="shared" si="1"/>
        <v>0</v>
      </c>
      <c r="U30" s="56">
        <f t="shared" si="2"/>
        <v>0</v>
      </c>
      <c r="V30" s="55">
        <f t="shared" si="3"/>
        <v>0</v>
      </c>
      <c r="W30" s="59">
        <v>0.23</v>
      </c>
      <c r="X30" s="4">
        <f t="shared" si="4"/>
        <v>0</v>
      </c>
      <c r="Y30" s="56">
        <f t="shared" si="5"/>
        <v>0</v>
      </c>
    </row>
    <row r="31" spans="1:25" ht="45" customHeight="1" x14ac:dyDescent="0.25">
      <c r="A31" s="29" t="s">
        <v>29</v>
      </c>
      <c r="B31" s="5" t="s">
        <v>93</v>
      </c>
      <c r="C31" s="6">
        <v>5</v>
      </c>
      <c r="D31" s="4">
        <v>9156.2000000000007</v>
      </c>
      <c r="E31" s="6" t="s">
        <v>50</v>
      </c>
      <c r="F31" s="6" t="s">
        <v>11</v>
      </c>
      <c r="G31" s="7">
        <v>43</v>
      </c>
      <c r="H31" s="5" t="s">
        <v>94</v>
      </c>
      <c r="I31" s="30" t="s">
        <v>121</v>
      </c>
      <c r="J31" s="32">
        <v>112</v>
      </c>
      <c r="K31" s="6">
        <v>140</v>
      </c>
      <c r="L31" s="10">
        <v>1900</v>
      </c>
      <c r="M31" s="47">
        <v>0</v>
      </c>
      <c r="N31" s="64">
        <v>0</v>
      </c>
      <c r="O31" s="48">
        <v>0</v>
      </c>
      <c r="P31" s="9">
        <v>2</v>
      </c>
      <c r="Q31" s="6"/>
      <c r="R31" s="10"/>
      <c r="S31" s="55">
        <f t="shared" si="0"/>
        <v>0</v>
      </c>
      <c r="T31" s="4">
        <f t="shared" si="1"/>
        <v>0</v>
      </c>
      <c r="U31" s="56">
        <f t="shared" si="2"/>
        <v>0</v>
      </c>
      <c r="V31" s="55">
        <f t="shared" si="3"/>
        <v>0</v>
      </c>
      <c r="W31" s="59">
        <v>0.23</v>
      </c>
      <c r="X31" s="4">
        <f t="shared" si="4"/>
        <v>0</v>
      </c>
      <c r="Y31" s="56">
        <f t="shared" si="5"/>
        <v>0</v>
      </c>
    </row>
    <row r="32" spans="1:25" ht="17.100000000000001" customHeight="1" x14ac:dyDescent="0.25">
      <c r="A32" s="29" t="s">
        <v>30</v>
      </c>
      <c r="B32" s="5" t="s">
        <v>51</v>
      </c>
      <c r="C32" s="6">
        <v>1</v>
      </c>
      <c r="D32" s="4">
        <v>2538.5500000000002</v>
      </c>
      <c r="E32" s="6" t="s">
        <v>50</v>
      </c>
      <c r="F32" s="6" t="s">
        <v>5</v>
      </c>
      <c r="G32" s="7">
        <v>7</v>
      </c>
      <c r="H32" s="5" t="s">
        <v>95</v>
      </c>
      <c r="I32" s="30" t="s">
        <v>123</v>
      </c>
      <c r="J32" s="32" t="s">
        <v>123</v>
      </c>
      <c r="K32" s="6">
        <v>35</v>
      </c>
      <c r="L32" s="10">
        <v>2014</v>
      </c>
      <c r="M32" s="47">
        <v>0</v>
      </c>
      <c r="N32" s="64">
        <v>0</v>
      </c>
      <c r="O32" s="48">
        <v>0</v>
      </c>
      <c r="P32" s="9"/>
      <c r="Q32" s="6"/>
      <c r="R32" s="10">
        <v>1</v>
      </c>
      <c r="S32" s="55">
        <f t="shared" si="0"/>
        <v>0</v>
      </c>
      <c r="T32" s="4">
        <f t="shared" si="1"/>
        <v>0</v>
      </c>
      <c r="U32" s="56">
        <f t="shared" si="2"/>
        <v>0</v>
      </c>
      <c r="V32" s="55">
        <f t="shared" si="3"/>
        <v>0</v>
      </c>
      <c r="W32" s="59">
        <v>0.23</v>
      </c>
      <c r="X32" s="4">
        <f t="shared" si="4"/>
        <v>0</v>
      </c>
      <c r="Y32" s="56">
        <f t="shared" si="5"/>
        <v>0</v>
      </c>
    </row>
    <row r="33" spans="1:25" ht="17.100000000000001" customHeight="1" x14ac:dyDescent="0.25">
      <c r="A33" s="29" t="s">
        <v>31</v>
      </c>
      <c r="B33" s="5" t="s">
        <v>51</v>
      </c>
      <c r="C33" s="6" t="s">
        <v>96</v>
      </c>
      <c r="D33" s="4">
        <v>1216.5899999999999</v>
      </c>
      <c r="E33" s="6" t="s">
        <v>50</v>
      </c>
      <c r="F33" s="6" t="s">
        <v>5</v>
      </c>
      <c r="G33" s="7">
        <v>1</v>
      </c>
      <c r="H33" s="5" t="s">
        <v>97</v>
      </c>
      <c r="I33" s="30" t="s">
        <v>123</v>
      </c>
      <c r="J33" s="32" t="s">
        <v>123</v>
      </c>
      <c r="K33" s="31" t="s">
        <v>123</v>
      </c>
      <c r="L33" s="10">
        <v>1930</v>
      </c>
      <c r="M33" s="47">
        <v>0</v>
      </c>
      <c r="N33" s="64">
        <v>0</v>
      </c>
      <c r="O33" s="48">
        <v>0</v>
      </c>
      <c r="P33" s="9"/>
      <c r="Q33" s="6"/>
      <c r="R33" s="10">
        <v>1</v>
      </c>
      <c r="S33" s="55">
        <f t="shared" si="0"/>
        <v>0</v>
      </c>
      <c r="T33" s="4">
        <f t="shared" si="1"/>
        <v>0</v>
      </c>
      <c r="U33" s="56">
        <f t="shared" si="2"/>
        <v>0</v>
      </c>
      <c r="V33" s="55">
        <f t="shared" si="3"/>
        <v>0</v>
      </c>
      <c r="W33" s="59">
        <v>0.23</v>
      </c>
      <c r="X33" s="4">
        <f t="shared" si="4"/>
        <v>0</v>
      </c>
      <c r="Y33" s="56">
        <f t="shared" si="5"/>
        <v>0</v>
      </c>
    </row>
    <row r="34" spans="1:25" ht="45" customHeight="1" x14ac:dyDescent="0.25">
      <c r="A34" s="29" t="s">
        <v>32</v>
      </c>
      <c r="B34" s="5" t="s">
        <v>51</v>
      </c>
      <c r="C34" s="6">
        <v>3</v>
      </c>
      <c r="D34" s="4">
        <v>1910.31</v>
      </c>
      <c r="E34" s="6" t="s">
        <v>50</v>
      </c>
      <c r="F34" s="6" t="s">
        <v>98</v>
      </c>
      <c r="G34" s="7">
        <v>1</v>
      </c>
      <c r="H34" s="5" t="s">
        <v>99</v>
      </c>
      <c r="I34" s="30" t="s">
        <v>121</v>
      </c>
      <c r="J34" s="32">
        <v>50</v>
      </c>
      <c r="K34" s="6">
        <v>76</v>
      </c>
      <c r="L34" s="10">
        <v>1930</v>
      </c>
      <c r="M34" s="67">
        <v>0</v>
      </c>
      <c r="N34" s="64">
        <v>0</v>
      </c>
      <c r="O34" s="48">
        <v>0</v>
      </c>
      <c r="P34" s="9"/>
      <c r="Q34" s="6"/>
      <c r="R34" s="10">
        <v>1</v>
      </c>
      <c r="S34" s="55">
        <f>P34*M34*D34</f>
        <v>0</v>
      </c>
      <c r="T34" s="4">
        <f t="shared" si="1"/>
        <v>0</v>
      </c>
      <c r="U34" s="56">
        <f t="shared" si="2"/>
        <v>0</v>
      </c>
      <c r="V34" s="55">
        <f t="shared" si="3"/>
        <v>0</v>
      </c>
      <c r="W34" s="59">
        <v>0.23</v>
      </c>
      <c r="X34" s="4">
        <f t="shared" si="4"/>
        <v>0</v>
      </c>
      <c r="Y34" s="56">
        <f t="shared" si="5"/>
        <v>0</v>
      </c>
    </row>
    <row r="35" spans="1:25" ht="17.100000000000001" customHeight="1" x14ac:dyDescent="0.25">
      <c r="A35" s="29" t="s">
        <v>33</v>
      </c>
      <c r="B35" s="5" t="s">
        <v>100</v>
      </c>
      <c r="C35" s="6" t="s">
        <v>101</v>
      </c>
      <c r="D35" s="4">
        <v>600.94000000000005</v>
      </c>
      <c r="E35" s="6" t="s">
        <v>102</v>
      </c>
      <c r="F35" s="6" t="s">
        <v>103</v>
      </c>
      <c r="G35" s="7">
        <v>2</v>
      </c>
      <c r="H35" s="5" t="s">
        <v>104</v>
      </c>
      <c r="I35" s="30" t="s">
        <v>123</v>
      </c>
      <c r="J35" s="32" t="s">
        <v>123</v>
      </c>
      <c r="K35" s="31" t="s">
        <v>123</v>
      </c>
      <c r="L35" s="10">
        <v>1967</v>
      </c>
      <c r="M35" s="47">
        <v>0</v>
      </c>
      <c r="N35" s="64">
        <v>0</v>
      </c>
      <c r="O35" s="48">
        <v>0</v>
      </c>
      <c r="P35" s="9"/>
      <c r="Q35" s="6">
        <v>1</v>
      </c>
      <c r="R35" s="10"/>
      <c r="S35" s="55">
        <f t="shared" si="0"/>
        <v>0</v>
      </c>
      <c r="T35" s="4">
        <f t="shared" si="1"/>
        <v>0</v>
      </c>
      <c r="U35" s="56">
        <f t="shared" si="2"/>
        <v>0</v>
      </c>
      <c r="V35" s="55">
        <f t="shared" si="3"/>
        <v>0</v>
      </c>
      <c r="W35" s="59">
        <v>0.23</v>
      </c>
      <c r="X35" s="4">
        <f t="shared" si="4"/>
        <v>0</v>
      </c>
      <c r="Y35" s="56">
        <f t="shared" si="5"/>
        <v>0</v>
      </c>
    </row>
    <row r="36" spans="1:25" ht="17.100000000000001" customHeight="1" x14ac:dyDescent="0.25">
      <c r="A36" s="29" t="s">
        <v>34</v>
      </c>
      <c r="B36" s="5" t="s">
        <v>100</v>
      </c>
      <c r="C36" s="6"/>
      <c r="D36" s="4">
        <v>27.7</v>
      </c>
      <c r="E36" s="6" t="s">
        <v>102</v>
      </c>
      <c r="F36" s="6" t="s">
        <v>103</v>
      </c>
      <c r="G36" s="7">
        <v>8</v>
      </c>
      <c r="H36" s="5" t="s">
        <v>105</v>
      </c>
      <c r="I36" s="30" t="s">
        <v>123</v>
      </c>
      <c r="J36" s="32" t="s">
        <v>123</v>
      </c>
      <c r="K36" s="31" t="s">
        <v>123</v>
      </c>
      <c r="L36" s="10">
        <v>1980</v>
      </c>
      <c r="M36" s="47">
        <v>0</v>
      </c>
      <c r="N36" s="64">
        <v>0</v>
      </c>
      <c r="O36" s="48">
        <v>0</v>
      </c>
      <c r="P36" s="9"/>
      <c r="Q36" s="6">
        <v>1</v>
      </c>
      <c r="R36" s="10"/>
      <c r="S36" s="55">
        <f t="shared" si="0"/>
        <v>0</v>
      </c>
      <c r="T36" s="4">
        <f t="shared" si="1"/>
        <v>0</v>
      </c>
      <c r="U36" s="56">
        <f t="shared" si="2"/>
        <v>0</v>
      </c>
      <c r="V36" s="55">
        <f t="shared" si="3"/>
        <v>0</v>
      </c>
      <c r="W36" s="59">
        <v>0.23</v>
      </c>
      <c r="X36" s="4">
        <f t="shared" si="4"/>
        <v>0</v>
      </c>
      <c r="Y36" s="56">
        <f t="shared" si="5"/>
        <v>0</v>
      </c>
    </row>
    <row r="37" spans="1:25" ht="45" customHeight="1" x14ac:dyDescent="0.25">
      <c r="A37" s="29" t="s">
        <v>35</v>
      </c>
      <c r="B37" s="5" t="s">
        <v>100</v>
      </c>
      <c r="C37" s="6">
        <v>14</v>
      </c>
      <c r="D37" s="4">
        <v>2072.7800000000002</v>
      </c>
      <c r="E37" s="6" t="s">
        <v>102</v>
      </c>
      <c r="F37" s="6" t="s">
        <v>103</v>
      </c>
      <c r="G37" s="7">
        <v>10</v>
      </c>
      <c r="H37" s="5" t="s">
        <v>106</v>
      </c>
      <c r="I37" s="30" t="s">
        <v>121</v>
      </c>
      <c r="J37" s="32">
        <v>68</v>
      </c>
      <c r="K37" s="31" t="s">
        <v>123</v>
      </c>
      <c r="L37" s="10">
        <v>1888</v>
      </c>
      <c r="M37" s="47">
        <v>0</v>
      </c>
      <c r="N37" s="64">
        <v>0</v>
      </c>
      <c r="O37" s="48">
        <v>0</v>
      </c>
      <c r="P37" s="9"/>
      <c r="Q37" s="6">
        <v>1</v>
      </c>
      <c r="R37" s="10"/>
      <c r="S37" s="55">
        <f t="shared" si="0"/>
        <v>0</v>
      </c>
      <c r="T37" s="4">
        <f t="shared" si="1"/>
        <v>0</v>
      </c>
      <c r="U37" s="56">
        <f t="shared" si="2"/>
        <v>0</v>
      </c>
      <c r="V37" s="55">
        <f t="shared" si="3"/>
        <v>0</v>
      </c>
      <c r="W37" s="59">
        <v>0.23</v>
      </c>
      <c r="X37" s="4">
        <f t="shared" si="4"/>
        <v>0</v>
      </c>
      <c r="Y37" s="56">
        <f t="shared" si="5"/>
        <v>0</v>
      </c>
    </row>
    <row r="38" spans="1:25" ht="45" customHeight="1" x14ac:dyDescent="0.25">
      <c r="A38" s="33" t="s">
        <v>36</v>
      </c>
      <c r="B38" s="34" t="s">
        <v>100</v>
      </c>
      <c r="C38" s="35">
        <v>16</v>
      </c>
      <c r="D38" s="36">
        <v>2517.2600000000002</v>
      </c>
      <c r="E38" s="35" t="s">
        <v>102</v>
      </c>
      <c r="F38" s="35" t="s">
        <v>103</v>
      </c>
      <c r="G38" s="37">
        <v>11</v>
      </c>
      <c r="H38" s="34" t="s">
        <v>106</v>
      </c>
      <c r="I38" s="38" t="s">
        <v>121</v>
      </c>
      <c r="J38" s="39">
        <v>19</v>
      </c>
      <c r="K38" s="35">
        <v>151</v>
      </c>
      <c r="L38" s="40">
        <v>1903</v>
      </c>
      <c r="M38" s="65">
        <v>0</v>
      </c>
      <c r="N38" s="66">
        <v>0</v>
      </c>
      <c r="O38" s="48">
        <v>0</v>
      </c>
      <c r="P38" s="51"/>
      <c r="Q38" s="35">
        <v>1</v>
      </c>
      <c r="R38" s="40"/>
      <c r="S38" s="57">
        <f t="shared" si="0"/>
        <v>0</v>
      </c>
      <c r="T38" s="36">
        <f t="shared" si="1"/>
        <v>0</v>
      </c>
      <c r="U38" s="58">
        <f t="shared" si="2"/>
        <v>0</v>
      </c>
      <c r="V38" s="57">
        <f t="shared" si="3"/>
        <v>0</v>
      </c>
      <c r="W38" s="60">
        <v>0.23</v>
      </c>
      <c r="X38" s="36">
        <f t="shared" si="4"/>
        <v>0</v>
      </c>
      <c r="Y38" s="58">
        <f t="shared" si="5"/>
        <v>0</v>
      </c>
    </row>
    <row r="39" spans="1:25" x14ac:dyDescent="0.25">
      <c r="A39" s="11"/>
      <c r="B39" s="12"/>
      <c r="C39" s="13"/>
      <c r="D39" s="24">
        <f>SUM(D5:D38)</f>
        <v>116221.03999999998</v>
      </c>
      <c r="E39" s="13"/>
      <c r="F39" s="13"/>
      <c r="G39" s="14"/>
      <c r="H39" s="12"/>
      <c r="I39" s="22"/>
      <c r="J39" s="12"/>
      <c r="K39" s="12"/>
      <c r="L39" s="13"/>
      <c r="M39" s="11"/>
      <c r="N39" s="12"/>
      <c r="O39" s="15"/>
      <c r="P39" s="16"/>
      <c r="Q39" s="13"/>
      <c r="R39" s="17"/>
      <c r="S39" s="18">
        <f>SUM(S5:S38)</f>
        <v>0</v>
      </c>
      <c r="T39" s="19">
        <f>SUM(T5:T38)</f>
        <v>0</v>
      </c>
      <c r="U39" s="20">
        <f>SUM(U5:U38)</f>
        <v>0</v>
      </c>
      <c r="V39" s="18">
        <f>SUM(V5:V38)</f>
        <v>0</v>
      </c>
      <c r="W39" s="21"/>
      <c r="X39" s="19">
        <f>SUM(X5:X38)</f>
        <v>0</v>
      </c>
      <c r="Y39" s="25">
        <f>SUM(Y5:Y38)</f>
        <v>0</v>
      </c>
    </row>
    <row r="40" spans="1:25" x14ac:dyDescent="0.25">
      <c r="A40" s="81"/>
      <c r="B40" s="81"/>
      <c r="C40" s="82"/>
      <c r="D40" s="83"/>
      <c r="E40" s="82"/>
      <c r="F40" s="82"/>
      <c r="G40" s="84"/>
      <c r="H40" s="81"/>
      <c r="I40" s="85"/>
      <c r="J40" s="81"/>
      <c r="K40" s="81"/>
      <c r="L40" s="82"/>
      <c r="M40" s="81"/>
      <c r="N40" s="81"/>
      <c r="O40" s="81"/>
      <c r="P40" s="82"/>
      <c r="Q40" s="82"/>
      <c r="R40" s="82"/>
      <c r="S40" s="83"/>
      <c r="T40" s="83"/>
      <c r="U40" s="83"/>
      <c r="V40" s="83"/>
      <c r="W40" s="86"/>
      <c r="X40" s="83"/>
      <c r="Y40" s="87"/>
    </row>
    <row r="41" spans="1:25" x14ac:dyDescent="0.25">
      <c r="B41" s="1" t="s">
        <v>135</v>
      </c>
    </row>
  </sheetData>
  <mergeCells count="20">
    <mergeCell ref="P2:R2"/>
    <mergeCell ref="H1:Y1"/>
    <mergeCell ref="V2:V3"/>
    <mergeCell ref="X2:X3"/>
    <mergeCell ref="W2:W3"/>
    <mergeCell ref="Y2:Y3"/>
    <mergeCell ref="S2:U2"/>
    <mergeCell ref="K2:K3"/>
    <mergeCell ref="J2:J3"/>
    <mergeCell ref="M2:O2"/>
    <mergeCell ref="H2:H3"/>
    <mergeCell ref="G2:G3"/>
    <mergeCell ref="L2:L3"/>
    <mergeCell ref="I2:I3"/>
    <mergeCell ref="A2:A3"/>
    <mergeCell ref="B2:B3"/>
    <mergeCell ref="C2:C3"/>
    <mergeCell ref="D2:D3"/>
    <mergeCell ref="F2:F3"/>
    <mergeCell ref="E2:E3"/>
  </mergeCells>
  <phoneticPr fontId="4" type="noConversion"/>
  <pageMargins left="0.70866141732283472" right="0.70866141732283472" top="0.74803149606299213" bottom="0.55118110236220474" header="0.31496062992125984" footer="0.31496062992125984"/>
  <pageSetup paperSize="8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</vt:lpstr>
    </vt:vector>
  </TitlesOfParts>
  <Company>Ministerstwo Zdrowia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Łaszczewski</dc:creator>
  <cp:lastModifiedBy>Elżbieta Kozłowska</cp:lastModifiedBy>
  <cp:lastPrinted>2020-09-14T07:49:50Z</cp:lastPrinted>
  <dcterms:created xsi:type="dcterms:W3CDTF">2017-10-30T10:16:53Z</dcterms:created>
  <dcterms:modified xsi:type="dcterms:W3CDTF">2020-09-14T07:50:12Z</dcterms:modified>
</cp:coreProperties>
</file>