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y" sheetId="1" r:id="rId1"/>
    <sheet name="Arkusz3" sheetId="2" r:id="rId2"/>
  </sheets>
  <definedNames>
    <definedName name="_xlnm.Print_Area" localSheetId="0">'Maty'!$A$1:$L$55</definedName>
  </definedNames>
  <calcPr fullCalcOnLoad="1"/>
</workbook>
</file>

<file path=xl/sharedStrings.xml><?xml version="1.0" encoding="utf-8"?>
<sst xmlns="http://schemas.openxmlformats.org/spreadsheetml/2006/main" count="90" uniqueCount="62">
  <si>
    <t>Lp.</t>
  </si>
  <si>
    <t>Obiekt</t>
  </si>
  <si>
    <t>Ilość 
/szt./</t>
  </si>
  <si>
    <t xml:space="preserve">Ogólna ilość wymian </t>
  </si>
  <si>
    <t xml:space="preserve">Ogółem wartość  </t>
  </si>
  <si>
    <t>m2</t>
  </si>
  <si>
    <t>cena jednostkowa</t>
  </si>
  <si>
    <t>netto</t>
  </si>
  <si>
    <t>stawka VAT</t>
  </si>
  <si>
    <t>brutto</t>
  </si>
  <si>
    <t>co 2 tygodnie</t>
  </si>
  <si>
    <t>110x200</t>
  </si>
  <si>
    <t>150 x 85</t>
  </si>
  <si>
    <t>150x200</t>
  </si>
  <si>
    <t>150x85</t>
  </si>
  <si>
    <t>DZIAŁ EKSPLOATACJI KAMPUS BANACHA I BAZY POZOSTAŁEJ</t>
  </si>
  <si>
    <t>co 2 tygodnie, a w okresie XII - II co tydzień</t>
  </si>
  <si>
    <t>85x85</t>
  </si>
  <si>
    <t>150x240</t>
  </si>
  <si>
    <t>Budynek Wydziału Farm. ul. Banacha 1</t>
  </si>
  <si>
    <t>Budynek przy ul. Żwirki i Wigury 81a</t>
  </si>
  <si>
    <t>Budynek przy ul. Pawińskiego 3 (logistyka)</t>
  </si>
  <si>
    <t>85 x 150</t>
  </si>
  <si>
    <t>60 x 90</t>
  </si>
  <si>
    <t>200x90</t>
  </si>
  <si>
    <t xml:space="preserve">Budynek przy ul. Żwirki i Wigury 81 </t>
  </si>
  <si>
    <t>80x80</t>
  </si>
  <si>
    <t>DOMY STUDENCKIE</t>
  </si>
  <si>
    <t>85x150</t>
  </si>
  <si>
    <t xml:space="preserve">Często- 
tliwość wymian </t>
  </si>
  <si>
    <t>Wymiary mat /cm/</t>
  </si>
  <si>
    <t>150x300</t>
  </si>
  <si>
    <t>240x150</t>
  </si>
  <si>
    <t>200x115</t>
  </si>
  <si>
    <t>150x400</t>
  </si>
  <si>
    <t>DZIAŁ EKSPLOATACJI KAMPUS LINDLEY’A</t>
  </si>
  <si>
    <t>120x120</t>
  </si>
  <si>
    <t>Obiekt Sekcja Farmacja i CEPT, ul. Banacha 1b</t>
  </si>
  <si>
    <t>115x200</t>
  </si>
  <si>
    <t xml:space="preserve">Załącznik nr 1 
do umowy nr ……………………………. </t>
  </si>
  <si>
    <t>Ogółem:</t>
  </si>
  <si>
    <t>Razem:</t>
  </si>
  <si>
    <t>Uwaga!
* - maty są własnością WUM; w kalkulacji należy uwzględnić jedynie koszt prania</t>
  </si>
  <si>
    <t>138x132 *</t>
  </si>
  <si>
    <t>110x200 *</t>
  </si>
  <si>
    <t>Budynek przy ul. Ciołka 27</t>
  </si>
  <si>
    <t>Budynek przy ul. Oczki 1</t>
  </si>
  <si>
    <t>Budynek przy ul. Oczki 3</t>
  </si>
  <si>
    <t xml:space="preserve">Klub Medyka przy ul. Oczki 1A </t>
  </si>
  <si>
    <t>Centrum Biostruktury przy ul. Chałubińskiego 5</t>
  </si>
  <si>
    <t>Zakład Propedeutyki i Profilaktyki Stomatologicznej przy ul. Emilii Plater 21 IV piętro</t>
  </si>
  <si>
    <t>Zakład Biologii Medycznej przy ul. Nowogrodzkiej 73</t>
  </si>
  <si>
    <t>Zakład Propedeutyki i Profilaktyki Stomatologicznej przy ul. Nowogrodzkiej 59, II p.</t>
  </si>
  <si>
    <t>Zakład Biofizyki (IV p.) przy ul. Chałubińskiego 5</t>
  </si>
  <si>
    <t>Budynek Rektoratu przy ul. Żwirki i Wigury 61</t>
  </si>
  <si>
    <t>Budynek Centrum Dydaktyczne przy ul. Trojdena 2a</t>
  </si>
  <si>
    <t>CBI  przy ul. Żwirki i Wigury 63</t>
  </si>
  <si>
    <t xml:space="preserve">Dom Studenta Nr 1 przy ul. Batalionu Pięść 9 </t>
  </si>
  <si>
    <t xml:space="preserve">Dom Studenta Nr 2 i 2 BIS przy ul. Karolkowa 84 </t>
  </si>
  <si>
    <t>Budynek Dydaktyczny Blok F (Z-d Zdrowia Publicz., Zd Immunologii) ul. Banacha 1a</t>
  </si>
  <si>
    <t xml:space="preserve">
Wymiana mat w budynkach WUM w okresie od 01.10.2015 r. do 30.04.2016 r.</t>
  </si>
  <si>
    <t>Budynek Zwierzętarni przy ul. Pawińskiego 3c (wejście główne, sale wykładowe, Z-d Fizjologii Eksperymentalnej, Z-d Fizjologii Doświadczalnej i Klinicznej, Z-d Genetyki, Pracownia Hodowli Zwierząt, Z-d Immunopatologii)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</si>
</sst>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d/mm/yyyy"/>
    <numFmt numFmtId="166" formatCode="#,##0.000"/>
  </numFmts>
  <fonts count="6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40">
      <selection activeCell="I54" sqref="I54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6.421875" style="0" customWidth="1"/>
    <col min="4" max="4" width="4.8515625" style="0" customWidth="1"/>
    <col min="5" max="5" width="8.8515625" style="0" customWidth="1"/>
    <col min="6" max="6" width="5.57421875" style="0" customWidth="1"/>
    <col min="7" max="7" width="0" style="0" hidden="1" customWidth="1"/>
    <col min="8" max="8" width="10.28125" style="0" customWidth="1"/>
    <col min="9" max="9" width="8.7109375" style="0" customWidth="1"/>
    <col min="10" max="10" width="6.140625" style="39" customWidth="1"/>
    <col min="11" max="11" width="6.8515625" style="0" customWidth="1"/>
    <col min="12" max="12" width="0" style="0" hidden="1" customWidth="1"/>
    <col min="13" max="16384" width="11.57421875" style="0" customWidth="1"/>
  </cols>
  <sheetData>
    <row r="1" spans="1:11" ht="33.75" customHeight="1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7.25" customHeight="1">
      <c r="A2" s="52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1"/>
    </row>
    <row r="3" spans="1:12" ht="15.7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"/>
    </row>
    <row r="4" spans="1:12" ht="12.75" customHeight="1">
      <c r="A4" s="40" t="s">
        <v>0</v>
      </c>
      <c r="B4" s="40" t="s">
        <v>1</v>
      </c>
      <c r="C4" s="56" t="s">
        <v>30</v>
      </c>
      <c r="D4" s="56" t="s">
        <v>2</v>
      </c>
      <c r="E4" s="56" t="s">
        <v>29</v>
      </c>
      <c r="F4" s="56" t="s">
        <v>3</v>
      </c>
      <c r="G4" s="19"/>
      <c r="H4" s="20"/>
      <c r="I4" s="40" t="s">
        <v>4</v>
      </c>
      <c r="J4" s="40"/>
      <c r="K4" s="40"/>
      <c r="L4" s="1"/>
    </row>
    <row r="5" spans="1:12" ht="28.5" customHeight="1">
      <c r="A5" s="41"/>
      <c r="B5" s="41"/>
      <c r="C5" s="57"/>
      <c r="D5" s="57"/>
      <c r="E5" s="57"/>
      <c r="F5" s="57"/>
      <c r="G5" s="3" t="s">
        <v>5</v>
      </c>
      <c r="H5" s="4" t="s">
        <v>6</v>
      </c>
      <c r="I5" s="3" t="s">
        <v>7</v>
      </c>
      <c r="J5" s="34" t="s">
        <v>8</v>
      </c>
      <c r="K5" s="8" t="s">
        <v>9</v>
      </c>
      <c r="L5" s="1"/>
    </row>
    <row r="6" spans="1:12" ht="28.5" customHeight="1">
      <c r="A6" s="60">
        <v>1</v>
      </c>
      <c r="B6" s="63" t="s">
        <v>46</v>
      </c>
      <c r="C6" s="4" t="s">
        <v>14</v>
      </c>
      <c r="D6" s="4">
        <v>1</v>
      </c>
      <c r="E6" s="60" t="s">
        <v>10</v>
      </c>
      <c r="F6" s="4">
        <v>16</v>
      </c>
      <c r="G6" s="4"/>
      <c r="H6" s="9"/>
      <c r="I6" s="27"/>
      <c r="J6" s="35">
        <v>0.23</v>
      </c>
      <c r="K6" s="27"/>
      <c r="L6" s="1"/>
    </row>
    <row r="7" spans="1:12" ht="18.75" customHeight="1">
      <c r="A7" s="62"/>
      <c r="B7" s="65"/>
      <c r="C7" s="4" t="s">
        <v>31</v>
      </c>
      <c r="D7" s="26">
        <v>1</v>
      </c>
      <c r="E7" s="61"/>
      <c r="F7" s="26">
        <v>16</v>
      </c>
      <c r="G7" s="28">
        <v>4.5</v>
      </c>
      <c r="H7" s="9"/>
      <c r="I7" s="27"/>
      <c r="J7" s="35">
        <v>0.23</v>
      </c>
      <c r="K7" s="27"/>
      <c r="L7" s="1">
        <f aca="true" t="shared" si="0" ref="L7:L17">G7*D7</f>
        <v>4.5</v>
      </c>
    </row>
    <row r="8" spans="1:12" ht="12.75">
      <c r="A8" s="26">
        <v>2</v>
      </c>
      <c r="B8" s="25" t="s">
        <v>48</v>
      </c>
      <c r="C8" s="4" t="s">
        <v>31</v>
      </c>
      <c r="D8" s="26">
        <v>1</v>
      </c>
      <c r="E8" s="61"/>
      <c r="F8" s="26">
        <v>16</v>
      </c>
      <c r="G8" s="28">
        <v>4.5</v>
      </c>
      <c r="H8" s="9"/>
      <c r="I8" s="27"/>
      <c r="J8" s="35">
        <v>0.23</v>
      </c>
      <c r="K8" s="27"/>
      <c r="L8" s="1">
        <f t="shared" si="0"/>
        <v>4.5</v>
      </c>
    </row>
    <row r="9" spans="1:12" ht="18.75" customHeight="1">
      <c r="A9" s="47">
        <v>3</v>
      </c>
      <c r="B9" s="46" t="s">
        <v>47</v>
      </c>
      <c r="C9" s="4" t="s">
        <v>31</v>
      </c>
      <c r="D9" s="26">
        <v>1</v>
      </c>
      <c r="E9" s="61"/>
      <c r="F9" s="26">
        <v>16</v>
      </c>
      <c r="G9" s="28">
        <v>4.5</v>
      </c>
      <c r="H9" s="9"/>
      <c r="I9" s="27"/>
      <c r="J9" s="35">
        <v>0.23</v>
      </c>
      <c r="K9" s="27"/>
      <c r="L9" s="1">
        <f t="shared" si="0"/>
        <v>4.5</v>
      </c>
    </row>
    <row r="10" spans="1:12" ht="12.75">
      <c r="A10" s="47"/>
      <c r="B10" s="46"/>
      <c r="C10" s="4" t="s">
        <v>13</v>
      </c>
      <c r="D10" s="26">
        <v>2</v>
      </c>
      <c r="E10" s="61"/>
      <c r="F10" s="26">
        <v>16</v>
      </c>
      <c r="G10" s="28">
        <v>3</v>
      </c>
      <c r="H10" s="9"/>
      <c r="I10" s="27"/>
      <c r="J10" s="35">
        <v>0.23</v>
      </c>
      <c r="K10" s="27"/>
      <c r="L10" s="1">
        <f t="shared" si="0"/>
        <v>6</v>
      </c>
    </row>
    <row r="11" spans="1:12" ht="12.75">
      <c r="A11" s="47"/>
      <c r="B11" s="46"/>
      <c r="C11" s="4" t="s">
        <v>11</v>
      </c>
      <c r="D11" s="26">
        <v>5</v>
      </c>
      <c r="E11" s="61"/>
      <c r="F11" s="26">
        <v>16</v>
      </c>
      <c r="G11" s="28">
        <v>2.2</v>
      </c>
      <c r="H11" s="9"/>
      <c r="I11" s="27"/>
      <c r="J11" s="35">
        <v>0.23</v>
      </c>
      <c r="K11" s="27"/>
      <c r="L11" s="1">
        <f t="shared" si="0"/>
        <v>11</v>
      </c>
    </row>
    <row r="12" spans="1:12" ht="12.75">
      <c r="A12" s="47"/>
      <c r="B12" s="46"/>
      <c r="C12" s="4" t="s">
        <v>12</v>
      </c>
      <c r="D12" s="26">
        <v>6</v>
      </c>
      <c r="E12" s="61"/>
      <c r="F12" s="26">
        <v>16</v>
      </c>
      <c r="G12" s="28">
        <v>1.275</v>
      </c>
      <c r="H12" s="9"/>
      <c r="I12" s="27"/>
      <c r="J12" s="35">
        <v>0.23</v>
      </c>
      <c r="K12" s="27"/>
      <c r="L12" s="1">
        <f t="shared" si="0"/>
        <v>7.6499999999999995</v>
      </c>
    </row>
    <row r="13" spans="1:14" ht="12.75" customHeight="1">
      <c r="A13" s="47">
        <v>4</v>
      </c>
      <c r="B13" s="46" t="s">
        <v>49</v>
      </c>
      <c r="C13" s="4" t="s">
        <v>13</v>
      </c>
      <c r="D13" s="26">
        <v>1</v>
      </c>
      <c r="E13" s="61"/>
      <c r="F13" s="26">
        <v>16</v>
      </c>
      <c r="G13" s="28">
        <v>3</v>
      </c>
      <c r="H13" s="9"/>
      <c r="I13" s="27"/>
      <c r="J13" s="35">
        <v>0.23</v>
      </c>
      <c r="K13" s="27"/>
      <c r="L13" s="1">
        <f t="shared" si="0"/>
        <v>3</v>
      </c>
      <c r="M13" s="21"/>
      <c r="N13" s="22"/>
    </row>
    <row r="14" spans="1:14" ht="12.75">
      <c r="A14" s="47"/>
      <c r="B14" s="46"/>
      <c r="C14" s="4" t="s">
        <v>31</v>
      </c>
      <c r="D14" s="26">
        <v>3</v>
      </c>
      <c r="E14" s="61"/>
      <c r="F14" s="26">
        <v>16</v>
      </c>
      <c r="G14" s="28">
        <v>4.5</v>
      </c>
      <c r="H14" s="9"/>
      <c r="I14" s="27"/>
      <c r="J14" s="35">
        <v>0.23</v>
      </c>
      <c r="K14" s="27"/>
      <c r="L14" s="1">
        <f t="shared" si="0"/>
        <v>13.5</v>
      </c>
      <c r="M14" s="21"/>
      <c r="N14" s="22"/>
    </row>
    <row r="15" spans="1:14" ht="12.75">
      <c r="A15" s="47"/>
      <c r="B15" s="46"/>
      <c r="C15" s="4" t="s">
        <v>12</v>
      </c>
      <c r="D15" s="26">
        <v>2</v>
      </c>
      <c r="E15" s="61"/>
      <c r="F15" s="26">
        <v>16</v>
      </c>
      <c r="G15" s="28">
        <v>1.275</v>
      </c>
      <c r="H15" s="9"/>
      <c r="I15" s="27"/>
      <c r="J15" s="35">
        <v>0.23</v>
      </c>
      <c r="K15" s="27"/>
      <c r="L15" s="1">
        <f t="shared" si="0"/>
        <v>2.55</v>
      </c>
      <c r="M15" s="21"/>
      <c r="N15" s="22"/>
    </row>
    <row r="16" spans="1:14" ht="19.5">
      <c r="A16" s="26">
        <v>5</v>
      </c>
      <c r="B16" s="25" t="s">
        <v>53</v>
      </c>
      <c r="C16" s="4" t="s">
        <v>14</v>
      </c>
      <c r="D16" s="26">
        <v>2</v>
      </c>
      <c r="E16" s="61"/>
      <c r="F16" s="26">
        <v>16</v>
      </c>
      <c r="G16" s="28">
        <v>1.275</v>
      </c>
      <c r="H16" s="9"/>
      <c r="I16" s="27"/>
      <c r="J16" s="35">
        <v>0.23</v>
      </c>
      <c r="K16" s="27"/>
      <c r="L16" s="1">
        <f t="shared" si="0"/>
        <v>2.55</v>
      </c>
      <c r="M16" s="21"/>
      <c r="N16" s="22"/>
    </row>
    <row r="17" spans="1:14" ht="29.25">
      <c r="A17" s="26">
        <v>6</v>
      </c>
      <c r="B17" s="25" t="s">
        <v>50</v>
      </c>
      <c r="C17" s="4" t="s">
        <v>31</v>
      </c>
      <c r="D17" s="26">
        <v>1</v>
      </c>
      <c r="E17" s="61"/>
      <c r="F17" s="26">
        <v>16</v>
      </c>
      <c r="G17" s="28">
        <v>4.5</v>
      </c>
      <c r="H17" s="9"/>
      <c r="I17" s="27"/>
      <c r="J17" s="35">
        <v>0.23</v>
      </c>
      <c r="K17" s="27"/>
      <c r="L17" s="1">
        <f t="shared" si="0"/>
        <v>4.5</v>
      </c>
      <c r="M17" s="21"/>
      <c r="N17" s="22"/>
    </row>
    <row r="18" spans="1:14" ht="29.25">
      <c r="A18" s="26">
        <v>7</v>
      </c>
      <c r="B18" s="25" t="s">
        <v>52</v>
      </c>
      <c r="C18" s="4" t="s">
        <v>31</v>
      </c>
      <c r="D18" s="26">
        <v>1</v>
      </c>
      <c r="E18" s="61"/>
      <c r="F18" s="26">
        <v>16</v>
      </c>
      <c r="G18" s="28"/>
      <c r="H18" s="9"/>
      <c r="I18" s="27"/>
      <c r="J18" s="35">
        <v>0.23</v>
      </c>
      <c r="K18" s="27"/>
      <c r="L18" s="1"/>
      <c r="M18" s="21"/>
      <c r="N18" s="22"/>
    </row>
    <row r="19" spans="1:14" ht="12.75">
      <c r="A19" s="60">
        <v>8</v>
      </c>
      <c r="B19" s="63" t="s">
        <v>51</v>
      </c>
      <c r="C19" s="4" t="s">
        <v>32</v>
      </c>
      <c r="D19" s="26">
        <v>1</v>
      </c>
      <c r="E19" s="61"/>
      <c r="F19" s="26">
        <v>16</v>
      </c>
      <c r="G19" s="28"/>
      <c r="H19" s="9"/>
      <c r="I19" s="27"/>
      <c r="J19" s="35">
        <v>0.23</v>
      </c>
      <c r="K19" s="27"/>
      <c r="L19" s="1"/>
      <c r="M19" s="21"/>
      <c r="N19" s="22"/>
    </row>
    <row r="20" spans="1:14" ht="12.75">
      <c r="A20" s="61"/>
      <c r="B20" s="64"/>
      <c r="C20" s="4" t="s">
        <v>12</v>
      </c>
      <c r="D20" s="26">
        <v>3</v>
      </c>
      <c r="E20" s="61"/>
      <c r="F20" s="26">
        <v>16</v>
      </c>
      <c r="G20" s="28"/>
      <c r="H20" s="9"/>
      <c r="I20" s="27"/>
      <c r="J20" s="35">
        <v>0.23</v>
      </c>
      <c r="K20" s="27"/>
      <c r="L20" s="1"/>
      <c r="M20" s="21"/>
      <c r="N20" s="22"/>
    </row>
    <row r="21" spans="1:14" ht="12.75">
      <c r="A21" s="62"/>
      <c r="B21" s="65"/>
      <c r="C21" s="4" t="s">
        <v>33</v>
      </c>
      <c r="D21" s="26">
        <v>1</v>
      </c>
      <c r="E21" s="62"/>
      <c r="F21" s="26">
        <v>16</v>
      </c>
      <c r="G21" s="28"/>
      <c r="H21" s="9"/>
      <c r="I21" s="27"/>
      <c r="J21" s="35">
        <v>0.23</v>
      </c>
      <c r="K21" s="27"/>
      <c r="L21" s="1"/>
      <c r="M21" s="21"/>
      <c r="N21" s="22"/>
    </row>
    <row r="22" spans="1:14" ht="12.75">
      <c r="A22" s="42" t="s">
        <v>41</v>
      </c>
      <c r="B22" s="43"/>
      <c r="C22" s="43"/>
      <c r="D22" s="43"/>
      <c r="E22" s="43"/>
      <c r="F22" s="43"/>
      <c r="G22" s="43"/>
      <c r="H22" s="44"/>
      <c r="I22" s="27">
        <f>SUM(I7:I21)</f>
        <v>0</v>
      </c>
      <c r="J22" s="35">
        <v>0.23</v>
      </c>
      <c r="K22" s="27">
        <f>SUM(K7:K21)</f>
        <v>0</v>
      </c>
      <c r="L22" s="1"/>
      <c r="M22" s="21"/>
      <c r="N22" s="22"/>
    </row>
    <row r="23" spans="1:14" ht="12.75" customHeight="1">
      <c r="A23" s="26"/>
      <c r="B23" s="51" t="s">
        <v>15</v>
      </c>
      <c r="C23" s="51"/>
      <c r="D23" s="51"/>
      <c r="E23" s="51"/>
      <c r="F23" s="51"/>
      <c r="G23" s="51"/>
      <c r="H23" s="51">
        <f>G23*5.5</f>
        <v>0</v>
      </c>
      <c r="I23" s="51">
        <f>H23*D23*$F23</f>
        <v>0</v>
      </c>
      <c r="J23" s="51">
        <v>0.23</v>
      </c>
      <c r="K23" s="51">
        <f>J23*I23+I23</f>
        <v>0</v>
      </c>
      <c r="L23" s="1">
        <f aca="true" t="shared" si="1" ref="L23:L32">G23*D23</f>
        <v>0</v>
      </c>
      <c r="M23" s="21"/>
      <c r="N23" s="22"/>
    </row>
    <row r="24" spans="1:14" ht="12.75" customHeight="1">
      <c r="A24" s="47">
        <v>9</v>
      </c>
      <c r="B24" s="46" t="s">
        <v>54</v>
      </c>
      <c r="C24" s="29" t="s">
        <v>28</v>
      </c>
      <c r="D24" s="26">
        <v>1</v>
      </c>
      <c r="E24" s="47" t="s">
        <v>16</v>
      </c>
      <c r="F24" s="26">
        <v>23</v>
      </c>
      <c r="G24" s="28">
        <v>1.275</v>
      </c>
      <c r="H24" s="9"/>
      <c r="I24" s="27"/>
      <c r="J24" s="35">
        <v>0.23</v>
      </c>
      <c r="K24" s="27"/>
      <c r="L24" s="1">
        <f t="shared" si="1"/>
        <v>1.275</v>
      </c>
      <c r="M24" s="21"/>
      <c r="N24" s="22"/>
    </row>
    <row r="25" spans="1:14" ht="12.75">
      <c r="A25" s="47"/>
      <c r="B25" s="46"/>
      <c r="C25" s="29" t="s">
        <v>11</v>
      </c>
      <c r="D25" s="26">
        <v>2</v>
      </c>
      <c r="E25" s="47"/>
      <c r="F25" s="26">
        <v>23</v>
      </c>
      <c r="G25" s="28">
        <v>2.2</v>
      </c>
      <c r="H25" s="9"/>
      <c r="I25" s="27"/>
      <c r="J25" s="35">
        <v>0.23</v>
      </c>
      <c r="K25" s="27"/>
      <c r="L25" s="1">
        <f t="shared" si="1"/>
        <v>4.4</v>
      </c>
      <c r="M25" s="21"/>
      <c r="N25" s="22"/>
    </row>
    <row r="26" spans="1:14" ht="12.75">
      <c r="A26" s="47"/>
      <c r="B26" s="46"/>
      <c r="C26" s="29" t="s">
        <v>18</v>
      </c>
      <c r="D26" s="26">
        <v>1</v>
      </c>
      <c r="E26" s="47"/>
      <c r="F26" s="26">
        <v>23</v>
      </c>
      <c r="G26" s="28">
        <v>3.6</v>
      </c>
      <c r="H26" s="9"/>
      <c r="I26" s="27"/>
      <c r="J26" s="35">
        <v>0.23</v>
      </c>
      <c r="K26" s="27"/>
      <c r="L26" s="1">
        <f t="shared" si="1"/>
        <v>3.6</v>
      </c>
      <c r="M26" s="21"/>
      <c r="N26" s="22"/>
    </row>
    <row r="27" spans="1:14" ht="12.75">
      <c r="A27" s="47"/>
      <c r="B27" s="46"/>
      <c r="C27" s="30" t="s">
        <v>43</v>
      </c>
      <c r="D27" s="26">
        <v>2</v>
      </c>
      <c r="E27" s="47"/>
      <c r="F27" s="26">
        <v>23</v>
      </c>
      <c r="G27" s="28">
        <v>1.8216</v>
      </c>
      <c r="H27" s="9"/>
      <c r="I27" s="27"/>
      <c r="J27" s="35">
        <v>0.23</v>
      </c>
      <c r="K27" s="27"/>
      <c r="L27" s="1">
        <f t="shared" si="1"/>
        <v>3.6432</v>
      </c>
      <c r="M27" s="21"/>
      <c r="N27" s="22"/>
    </row>
    <row r="28" spans="1:14" ht="12.75">
      <c r="A28" s="47"/>
      <c r="B28" s="46"/>
      <c r="C28" s="30" t="s">
        <v>44</v>
      </c>
      <c r="D28" s="26">
        <v>1</v>
      </c>
      <c r="E28" s="47"/>
      <c r="F28" s="26">
        <v>23</v>
      </c>
      <c r="G28" s="28">
        <v>2.2</v>
      </c>
      <c r="H28" s="9"/>
      <c r="I28" s="27"/>
      <c r="J28" s="35">
        <v>0.23</v>
      </c>
      <c r="K28" s="27"/>
      <c r="L28" s="1">
        <f t="shared" si="1"/>
        <v>2.2</v>
      </c>
      <c r="M28" s="21"/>
      <c r="N28" s="22"/>
    </row>
    <row r="29" spans="1:14" ht="12.75">
      <c r="A29" s="47"/>
      <c r="B29" s="46"/>
      <c r="C29" s="30" t="s">
        <v>17</v>
      </c>
      <c r="D29" s="26">
        <v>1</v>
      </c>
      <c r="E29" s="47"/>
      <c r="F29" s="26">
        <v>23</v>
      </c>
      <c r="G29" s="28">
        <v>0.72</v>
      </c>
      <c r="H29" s="9"/>
      <c r="I29" s="27"/>
      <c r="J29" s="35">
        <v>0.23</v>
      </c>
      <c r="K29" s="27"/>
      <c r="L29" s="1">
        <f t="shared" si="1"/>
        <v>0.72</v>
      </c>
      <c r="M29" s="23"/>
      <c r="N29" s="22"/>
    </row>
    <row r="30" spans="1:14" ht="12.75" customHeight="1">
      <c r="A30" s="47">
        <v>10</v>
      </c>
      <c r="B30" s="46" t="s">
        <v>55</v>
      </c>
      <c r="C30" s="4" t="s">
        <v>28</v>
      </c>
      <c r="D30" s="26">
        <v>2</v>
      </c>
      <c r="E30" s="47"/>
      <c r="F30" s="26">
        <v>23</v>
      </c>
      <c r="G30" s="28">
        <v>1.275</v>
      </c>
      <c r="H30" s="9"/>
      <c r="I30" s="27"/>
      <c r="J30" s="35">
        <v>0.23</v>
      </c>
      <c r="K30" s="27"/>
      <c r="L30" s="1">
        <f t="shared" si="1"/>
        <v>2.55</v>
      </c>
      <c r="M30" s="22"/>
      <c r="N30" s="22"/>
    </row>
    <row r="31" spans="1:14" ht="12.75">
      <c r="A31" s="47"/>
      <c r="B31" s="46"/>
      <c r="C31" s="4" t="s">
        <v>18</v>
      </c>
      <c r="D31" s="26">
        <v>3</v>
      </c>
      <c r="E31" s="47"/>
      <c r="F31" s="26">
        <v>23</v>
      </c>
      <c r="G31" s="28">
        <v>3.6</v>
      </c>
      <c r="H31" s="9"/>
      <c r="I31" s="27"/>
      <c r="J31" s="35">
        <v>0.23</v>
      </c>
      <c r="K31" s="27"/>
      <c r="L31" s="1">
        <f t="shared" si="1"/>
        <v>10.8</v>
      </c>
      <c r="M31" s="21"/>
      <c r="N31" s="22"/>
    </row>
    <row r="32" spans="1:14" ht="12.75" customHeight="1">
      <c r="A32" s="26">
        <v>11</v>
      </c>
      <c r="B32" s="25" t="s">
        <v>19</v>
      </c>
      <c r="C32" s="4" t="s">
        <v>18</v>
      </c>
      <c r="D32" s="26">
        <v>2</v>
      </c>
      <c r="E32" s="47" t="s">
        <v>10</v>
      </c>
      <c r="F32" s="26">
        <v>16</v>
      </c>
      <c r="G32" s="28">
        <v>3.6</v>
      </c>
      <c r="H32" s="9"/>
      <c r="I32" s="27"/>
      <c r="J32" s="35">
        <v>0.23</v>
      </c>
      <c r="K32" s="27"/>
      <c r="L32" s="1">
        <f t="shared" si="1"/>
        <v>7.2</v>
      </c>
      <c r="M32" s="21"/>
      <c r="N32" s="22"/>
    </row>
    <row r="33" spans="1:14" ht="12.75" customHeight="1">
      <c r="A33" s="60">
        <v>12</v>
      </c>
      <c r="B33" s="63" t="s">
        <v>37</v>
      </c>
      <c r="C33" s="4" t="s">
        <v>34</v>
      </c>
      <c r="D33" s="26">
        <v>2</v>
      </c>
      <c r="E33" s="47"/>
      <c r="F33" s="26">
        <v>16</v>
      </c>
      <c r="G33" s="28"/>
      <c r="H33" s="9"/>
      <c r="I33" s="27"/>
      <c r="J33" s="35">
        <v>0.23</v>
      </c>
      <c r="K33" s="27"/>
      <c r="L33" s="1"/>
      <c r="M33" s="21"/>
      <c r="N33" s="22"/>
    </row>
    <row r="34" spans="1:14" ht="12.75" customHeight="1">
      <c r="A34" s="61"/>
      <c r="B34" s="64"/>
      <c r="C34" s="4" t="s">
        <v>38</v>
      </c>
      <c r="D34" s="26">
        <v>1</v>
      </c>
      <c r="E34" s="47"/>
      <c r="F34" s="26">
        <v>16</v>
      </c>
      <c r="G34" s="28"/>
      <c r="H34" s="9"/>
      <c r="I34" s="27"/>
      <c r="J34" s="35">
        <v>0.23</v>
      </c>
      <c r="K34" s="27"/>
      <c r="L34" s="1"/>
      <c r="M34" s="21"/>
      <c r="N34" s="22"/>
    </row>
    <row r="35" spans="1:14" ht="12.75" customHeight="1">
      <c r="A35" s="62"/>
      <c r="B35" s="65"/>
      <c r="C35" s="4" t="s">
        <v>28</v>
      </c>
      <c r="D35" s="26">
        <v>1</v>
      </c>
      <c r="E35" s="47"/>
      <c r="F35" s="26">
        <v>16</v>
      </c>
      <c r="G35" s="28"/>
      <c r="H35" s="9"/>
      <c r="I35" s="27"/>
      <c r="J35" s="35">
        <v>0.23</v>
      </c>
      <c r="K35" s="27"/>
      <c r="L35" s="1"/>
      <c r="M35" s="21"/>
      <c r="N35" s="22"/>
    </row>
    <row r="36" spans="1:14" ht="12.75" customHeight="1">
      <c r="A36" s="47">
        <v>13</v>
      </c>
      <c r="B36" s="46" t="s">
        <v>59</v>
      </c>
      <c r="C36" s="4" t="s">
        <v>11</v>
      </c>
      <c r="D36" s="26">
        <v>1</v>
      </c>
      <c r="E36" s="47"/>
      <c r="F36" s="26">
        <v>16</v>
      </c>
      <c r="G36" s="28">
        <v>2.2</v>
      </c>
      <c r="H36" s="9"/>
      <c r="I36" s="27"/>
      <c r="J36" s="35">
        <v>0.23</v>
      </c>
      <c r="K36" s="27"/>
      <c r="L36" s="1">
        <f aca="true" t="shared" si="2" ref="L36:L48">G36*D36</f>
        <v>2.2</v>
      </c>
      <c r="M36" s="21"/>
      <c r="N36" s="22"/>
    </row>
    <row r="37" spans="1:14" ht="12.75">
      <c r="A37" s="47"/>
      <c r="B37" s="46"/>
      <c r="C37" s="4" t="s">
        <v>18</v>
      </c>
      <c r="D37" s="26">
        <v>1</v>
      </c>
      <c r="E37" s="47"/>
      <c r="F37" s="26">
        <v>16</v>
      </c>
      <c r="G37" s="28">
        <v>3.6</v>
      </c>
      <c r="H37" s="9"/>
      <c r="I37" s="27"/>
      <c r="J37" s="35">
        <v>0.23</v>
      </c>
      <c r="K37" s="27"/>
      <c r="L37" s="1">
        <f t="shared" si="2"/>
        <v>3.6</v>
      </c>
      <c r="M37" s="21"/>
      <c r="N37" s="22"/>
    </row>
    <row r="38" spans="1:14" ht="12.75">
      <c r="A38" s="26">
        <v>14</v>
      </c>
      <c r="B38" s="25" t="s">
        <v>20</v>
      </c>
      <c r="C38" s="4" t="s">
        <v>18</v>
      </c>
      <c r="D38" s="26">
        <v>1</v>
      </c>
      <c r="E38" s="47"/>
      <c r="F38" s="26">
        <v>16</v>
      </c>
      <c r="G38" s="28">
        <v>3.6</v>
      </c>
      <c r="H38" s="9"/>
      <c r="I38" s="27"/>
      <c r="J38" s="35">
        <v>0.23</v>
      </c>
      <c r="K38" s="27"/>
      <c r="L38" s="1">
        <f t="shared" si="2"/>
        <v>3.6</v>
      </c>
      <c r="M38" s="21"/>
      <c r="N38" s="22"/>
    </row>
    <row r="39" spans="1:14" ht="12.75">
      <c r="A39" s="26">
        <v>15</v>
      </c>
      <c r="B39" s="25" t="s">
        <v>21</v>
      </c>
      <c r="C39" s="4" t="s">
        <v>18</v>
      </c>
      <c r="D39" s="26">
        <v>1</v>
      </c>
      <c r="E39" s="47"/>
      <c r="F39" s="26">
        <v>16</v>
      </c>
      <c r="G39" s="28">
        <v>3.6</v>
      </c>
      <c r="H39" s="9"/>
      <c r="I39" s="27"/>
      <c r="J39" s="35">
        <v>0.23</v>
      </c>
      <c r="K39" s="27"/>
      <c r="L39" s="1">
        <f t="shared" si="2"/>
        <v>3.6</v>
      </c>
      <c r="M39" s="21"/>
      <c r="N39" s="22"/>
    </row>
    <row r="40" spans="1:14" ht="19.5" customHeight="1">
      <c r="A40" s="47">
        <v>16</v>
      </c>
      <c r="B40" s="46" t="s">
        <v>61</v>
      </c>
      <c r="C40" s="4" t="s">
        <v>11</v>
      </c>
      <c r="D40" s="26">
        <v>4</v>
      </c>
      <c r="E40" s="47"/>
      <c r="F40" s="26">
        <v>16</v>
      </c>
      <c r="G40" s="28">
        <v>2.2</v>
      </c>
      <c r="H40" s="9"/>
      <c r="I40" s="27"/>
      <c r="J40" s="35">
        <v>0.23</v>
      </c>
      <c r="K40" s="27"/>
      <c r="L40" s="1">
        <f t="shared" si="2"/>
        <v>8.8</v>
      </c>
      <c r="M40" s="21"/>
      <c r="N40" s="22"/>
    </row>
    <row r="41" spans="1:14" ht="19.5" customHeight="1">
      <c r="A41" s="47"/>
      <c r="B41" s="46"/>
      <c r="C41" s="31" t="s">
        <v>22</v>
      </c>
      <c r="D41" s="26">
        <v>2</v>
      </c>
      <c r="E41" s="47"/>
      <c r="F41" s="26">
        <v>16</v>
      </c>
      <c r="G41" s="28">
        <v>1.275</v>
      </c>
      <c r="H41" s="9"/>
      <c r="I41" s="27"/>
      <c r="J41" s="35">
        <v>0.23</v>
      </c>
      <c r="K41" s="27"/>
      <c r="L41" s="1">
        <f t="shared" si="2"/>
        <v>2.55</v>
      </c>
      <c r="M41" s="21"/>
      <c r="N41" s="22"/>
    </row>
    <row r="42" spans="1:14" ht="19.5" customHeight="1">
      <c r="A42" s="47"/>
      <c r="B42" s="46"/>
      <c r="C42" s="4" t="s">
        <v>23</v>
      </c>
      <c r="D42" s="26">
        <v>1</v>
      </c>
      <c r="E42" s="47"/>
      <c r="F42" s="26">
        <v>16</v>
      </c>
      <c r="G42" s="28">
        <v>0.52</v>
      </c>
      <c r="H42" s="9"/>
      <c r="I42" s="27"/>
      <c r="J42" s="35">
        <v>0.23</v>
      </c>
      <c r="K42" s="27"/>
      <c r="L42" s="1">
        <f t="shared" si="2"/>
        <v>0.52</v>
      </c>
      <c r="M42" s="21"/>
      <c r="N42" s="22"/>
    </row>
    <row r="43" spans="1:14" ht="12.75" customHeight="1">
      <c r="A43" s="47">
        <v>17</v>
      </c>
      <c r="B43" s="46" t="s">
        <v>45</v>
      </c>
      <c r="C43" s="4" t="s">
        <v>22</v>
      </c>
      <c r="D43" s="26">
        <v>1</v>
      </c>
      <c r="E43" s="47"/>
      <c r="F43" s="26">
        <v>16</v>
      </c>
      <c r="G43" s="28">
        <v>1.275</v>
      </c>
      <c r="H43" s="9"/>
      <c r="I43" s="27"/>
      <c r="J43" s="35">
        <v>0.23</v>
      </c>
      <c r="K43" s="27"/>
      <c r="L43" s="1">
        <f t="shared" si="2"/>
        <v>1.275</v>
      </c>
      <c r="M43" s="21"/>
      <c r="N43" s="22"/>
    </row>
    <row r="44" spans="1:14" ht="12.75">
      <c r="A44" s="47"/>
      <c r="B44" s="46"/>
      <c r="C44" s="4" t="s">
        <v>36</v>
      </c>
      <c r="D44" s="26">
        <v>1</v>
      </c>
      <c r="E44" s="47"/>
      <c r="F44" s="26">
        <v>16</v>
      </c>
      <c r="G44" s="28">
        <v>1.44</v>
      </c>
      <c r="H44" s="9"/>
      <c r="I44" s="27"/>
      <c r="J44" s="35">
        <v>0.23</v>
      </c>
      <c r="K44" s="27"/>
      <c r="L44" s="1">
        <f t="shared" si="2"/>
        <v>1.44</v>
      </c>
      <c r="M44" s="21"/>
      <c r="N44" s="22"/>
    </row>
    <row r="45" spans="1:14" ht="12.75">
      <c r="A45" s="47"/>
      <c r="B45" s="46"/>
      <c r="C45" s="32" t="s">
        <v>18</v>
      </c>
      <c r="D45" s="33">
        <v>2</v>
      </c>
      <c r="E45" s="47"/>
      <c r="F45" s="26">
        <v>16</v>
      </c>
      <c r="G45" s="28">
        <v>3.6</v>
      </c>
      <c r="H45" s="9"/>
      <c r="I45" s="27"/>
      <c r="J45" s="35">
        <v>0.23</v>
      </c>
      <c r="K45" s="27"/>
      <c r="L45" s="1">
        <f t="shared" si="2"/>
        <v>7.2</v>
      </c>
      <c r="M45" s="21"/>
      <c r="N45" s="22"/>
    </row>
    <row r="46" spans="1:14" ht="12.75">
      <c r="A46" s="26">
        <v>18</v>
      </c>
      <c r="B46" s="25" t="s">
        <v>56</v>
      </c>
      <c r="C46" s="4" t="s">
        <v>24</v>
      </c>
      <c r="D46" s="33">
        <v>1</v>
      </c>
      <c r="E46" s="47"/>
      <c r="F46" s="26">
        <v>16</v>
      </c>
      <c r="G46" s="28">
        <v>2.2</v>
      </c>
      <c r="H46" s="9"/>
      <c r="I46" s="27"/>
      <c r="J46" s="35">
        <v>0.23</v>
      </c>
      <c r="K46" s="27"/>
      <c r="L46" s="1">
        <f t="shared" si="2"/>
        <v>2.2</v>
      </c>
      <c r="M46" s="21"/>
      <c r="N46" s="22"/>
    </row>
    <row r="47" spans="1:14" ht="12.75" customHeight="1">
      <c r="A47" s="47">
        <v>19</v>
      </c>
      <c r="B47" s="46" t="s">
        <v>25</v>
      </c>
      <c r="C47" s="4" t="s">
        <v>31</v>
      </c>
      <c r="D47" s="33">
        <v>2</v>
      </c>
      <c r="E47" s="47"/>
      <c r="F47" s="26">
        <v>16</v>
      </c>
      <c r="G47" s="28">
        <v>4.5</v>
      </c>
      <c r="H47" s="9"/>
      <c r="I47" s="27"/>
      <c r="J47" s="35">
        <v>0.23</v>
      </c>
      <c r="K47" s="27"/>
      <c r="L47" s="1">
        <f t="shared" si="2"/>
        <v>9</v>
      </c>
      <c r="M47" s="21"/>
      <c r="N47" s="22"/>
    </row>
    <row r="48" spans="1:14" ht="12.75">
      <c r="A48" s="47"/>
      <c r="B48" s="46"/>
      <c r="C48" s="24" t="s">
        <v>26</v>
      </c>
      <c r="D48" s="33">
        <v>1</v>
      </c>
      <c r="E48" s="47"/>
      <c r="F48" s="26">
        <v>16</v>
      </c>
      <c r="G48" s="28">
        <v>0.64</v>
      </c>
      <c r="H48" s="9"/>
      <c r="I48" s="27"/>
      <c r="J48" s="35">
        <v>0.23</v>
      </c>
      <c r="K48" s="27"/>
      <c r="L48" s="1">
        <f t="shared" si="2"/>
        <v>0.64</v>
      </c>
      <c r="M48" s="21"/>
      <c r="N48" s="22"/>
    </row>
    <row r="49" spans="1:14" ht="12.75" customHeight="1">
      <c r="A49" s="42" t="s">
        <v>41</v>
      </c>
      <c r="B49" s="43"/>
      <c r="C49" s="43"/>
      <c r="D49" s="43"/>
      <c r="E49" s="43"/>
      <c r="F49" s="43"/>
      <c r="G49" s="43"/>
      <c r="H49" s="44"/>
      <c r="I49" s="27">
        <f>SUM(I24:I48)</f>
        <v>0</v>
      </c>
      <c r="J49" s="35">
        <v>0.23</v>
      </c>
      <c r="K49" s="27">
        <f>SUM(K24:K48)</f>
        <v>0</v>
      </c>
      <c r="L49" s="1"/>
      <c r="M49" s="21"/>
      <c r="N49" s="22"/>
    </row>
    <row r="50" spans="1:14" ht="12.75" customHeight="1">
      <c r="A50" s="26"/>
      <c r="B50" s="51" t="s">
        <v>27</v>
      </c>
      <c r="C50" s="51"/>
      <c r="D50" s="51"/>
      <c r="E50" s="51"/>
      <c r="F50" s="51"/>
      <c r="G50" s="51"/>
      <c r="H50" s="51">
        <f>G50*5.225</f>
        <v>0</v>
      </c>
      <c r="I50" s="51">
        <f>H50*D50*$F50</f>
        <v>0</v>
      </c>
      <c r="J50" s="51">
        <v>0.23</v>
      </c>
      <c r="K50" s="51">
        <f>J50*I50+I50</f>
        <v>0</v>
      </c>
      <c r="L50" s="1">
        <f>G50*D50</f>
        <v>0</v>
      </c>
      <c r="M50" s="21"/>
      <c r="N50" s="22"/>
    </row>
    <row r="51" spans="1:14" ht="19.5" customHeight="1">
      <c r="A51" s="26">
        <v>20</v>
      </c>
      <c r="B51" s="25" t="s">
        <v>57</v>
      </c>
      <c r="C51" s="4" t="s">
        <v>13</v>
      </c>
      <c r="D51" s="26">
        <v>1</v>
      </c>
      <c r="E51" s="47" t="s">
        <v>10</v>
      </c>
      <c r="F51" s="26">
        <v>16</v>
      </c>
      <c r="G51" s="28">
        <v>3</v>
      </c>
      <c r="H51" s="9"/>
      <c r="I51" s="27"/>
      <c r="J51" s="35">
        <v>0.23</v>
      </c>
      <c r="K51" s="27"/>
      <c r="L51" s="1">
        <f>G51*D51</f>
        <v>3</v>
      </c>
      <c r="M51" s="21"/>
      <c r="N51" s="22"/>
    </row>
    <row r="52" spans="1:14" ht="19.5" customHeight="1">
      <c r="A52" s="26">
        <v>21</v>
      </c>
      <c r="B52" s="25" t="s">
        <v>58</v>
      </c>
      <c r="C52" s="4" t="s">
        <v>13</v>
      </c>
      <c r="D52" s="26">
        <v>3</v>
      </c>
      <c r="E52" s="47"/>
      <c r="F52" s="26">
        <v>16</v>
      </c>
      <c r="G52" s="28">
        <v>3</v>
      </c>
      <c r="H52" s="9"/>
      <c r="I52" s="27"/>
      <c r="J52" s="35">
        <v>0.23</v>
      </c>
      <c r="K52" s="27"/>
      <c r="L52" s="1">
        <f>G52*D52</f>
        <v>9</v>
      </c>
      <c r="M52" s="21"/>
      <c r="N52" s="22"/>
    </row>
    <row r="53" spans="1:14" ht="12.75">
      <c r="A53" s="42" t="s">
        <v>41</v>
      </c>
      <c r="B53" s="43"/>
      <c r="C53" s="43"/>
      <c r="D53" s="43"/>
      <c r="E53" s="43"/>
      <c r="F53" s="43"/>
      <c r="G53" s="43"/>
      <c r="H53" s="44"/>
      <c r="I53" s="27">
        <f>SUM(I51:I52)</f>
        <v>0</v>
      </c>
      <c r="J53" s="35">
        <v>0.23</v>
      </c>
      <c r="K53" s="27">
        <f>SUM(K51:K52)</f>
        <v>0</v>
      </c>
      <c r="L53" s="1"/>
      <c r="M53" s="21"/>
      <c r="N53" s="22"/>
    </row>
    <row r="54" spans="1:14" ht="12.75">
      <c r="A54" s="6"/>
      <c r="B54" s="5"/>
      <c r="C54" s="5"/>
      <c r="D54" s="7"/>
      <c r="E54" s="48" t="s">
        <v>40</v>
      </c>
      <c r="F54" s="49"/>
      <c r="G54" s="49"/>
      <c r="H54" s="50"/>
      <c r="I54" s="27">
        <f>I22+I49+I53</f>
        <v>0</v>
      </c>
      <c r="J54" s="36"/>
      <c r="K54" s="10">
        <f>K22+K49+K51+K52</f>
        <v>0</v>
      </c>
      <c r="L54" s="2">
        <f>SUM(L7:L52)</f>
        <v>159.26319999999996</v>
      </c>
      <c r="M54" s="21"/>
      <c r="N54" s="22"/>
    </row>
    <row r="55" spans="1:14" ht="29.25" customHeight="1">
      <c r="A55" s="45" t="s">
        <v>42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1"/>
      <c r="M55" s="21"/>
      <c r="N55" s="22"/>
    </row>
    <row r="56" spans="1:14" ht="12.75">
      <c r="A56" s="11"/>
      <c r="B56" s="12"/>
      <c r="C56" s="12"/>
      <c r="D56" s="13"/>
      <c r="E56" s="13"/>
      <c r="F56" s="13"/>
      <c r="G56" s="13"/>
      <c r="H56" s="14"/>
      <c r="I56" s="12"/>
      <c r="J56" s="37"/>
      <c r="K56" s="12"/>
      <c r="L56" s="1"/>
      <c r="M56" s="21"/>
      <c r="N56" s="22"/>
    </row>
    <row r="57" spans="1:14" ht="12.75">
      <c r="A57" s="15"/>
      <c r="B57" s="16"/>
      <c r="C57" s="16"/>
      <c r="D57" s="17"/>
      <c r="E57" s="17"/>
      <c r="F57" s="17"/>
      <c r="G57" s="17"/>
      <c r="H57" s="18"/>
      <c r="I57" s="16"/>
      <c r="J57" s="38"/>
      <c r="K57" s="16"/>
      <c r="L57" s="1"/>
      <c r="M57" s="21"/>
      <c r="N57" s="22"/>
    </row>
    <row r="58" spans="13:14" ht="12.75">
      <c r="M58" s="22"/>
      <c r="N58" s="22"/>
    </row>
  </sheetData>
  <sheetProtection selectLockedCells="1" selectUnlockedCells="1"/>
  <mergeCells count="43">
    <mergeCell ref="B23:K23"/>
    <mergeCell ref="A24:A29"/>
    <mergeCell ref="A43:A45"/>
    <mergeCell ref="B43:B45"/>
    <mergeCell ref="A30:A31"/>
    <mergeCell ref="B30:B31"/>
    <mergeCell ref="A6:A7"/>
    <mergeCell ref="B6:B7"/>
    <mergeCell ref="E6:E21"/>
    <mergeCell ref="A22:H22"/>
    <mergeCell ref="A9:A12"/>
    <mergeCell ref="B9:B12"/>
    <mergeCell ref="A13:A15"/>
    <mergeCell ref="B13:B15"/>
    <mergeCell ref="A1:K1"/>
    <mergeCell ref="E32:E48"/>
    <mergeCell ref="A36:A37"/>
    <mergeCell ref="B36:B37"/>
    <mergeCell ref="A33:A35"/>
    <mergeCell ref="A40:A42"/>
    <mergeCell ref="B33:B35"/>
    <mergeCell ref="B47:B48"/>
    <mergeCell ref="B19:B21"/>
    <mergeCell ref="A19:A21"/>
    <mergeCell ref="A2:K2"/>
    <mergeCell ref="A3:K3"/>
    <mergeCell ref="A4:A5"/>
    <mergeCell ref="B4:B5"/>
    <mergeCell ref="C4:C5"/>
    <mergeCell ref="D4:D5"/>
    <mergeCell ref="E4:E5"/>
    <mergeCell ref="F4:F5"/>
    <mergeCell ref="I4:K4"/>
    <mergeCell ref="A49:H49"/>
    <mergeCell ref="A55:K55"/>
    <mergeCell ref="B24:B29"/>
    <mergeCell ref="E24:E31"/>
    <mergeCell ref="E54:H54"/>
    <mergeCell ref="E51:E52"/>
    <mergeCell ref="B50:K50"/>
    <mergeCell ref="A47:A48"/>
    <mergeCell ref="A53:H53"/>
    <mergeCell ref="B40:B42"/>
  </mergeCells>
  <printOptions/>
  <pageMargins left="0.7875" right="0.7875" top="1.0527777777777778" bottom="1.0527777777777778" header="0.7875" footer="0.7875"/>
  <pageSetup horizontalDpi="300" verticalDpi="300" orientation="portrait" paperSize="9" scale="82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jacek.marczyński</cp:lastModifiedBy>
  <cp:lastPrinted>2015-08-03T11:42:27Z</cp:lastPrinted>
  <dcterms:created xsi:type="dcterms:W3CDTF">2014-01-29T11:06:07Z</dcterms:created>
  <dcterms:modified xsi:type="dcterms:W3CDTF">2015-08-10T08:38:00Z</dcterms:modified>
  <cp:category/>
  <cp:version/>
  <cp:contentType/>
  <cp:contentStatus/>
</cp:coreProperties>
</file>