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2023-2024" sheetId="1" r:id="rId1"/>
  </sheets>
  <definedNames>
    <definedName name="_xlnm.Print_Area" localSheetId="0">'2023-2024'!$A$1:$AD$56</definedName>
  </definedNames>
  <calcPr fullCalcOnLoad="1" fullPrecision="0"/>
</workbook>
</file>

<file path=xl/sharedStrings.xml><?xml version="1.0" encoding="utf-8"?>
<sst xmlns="http://schemas.openxmlformats.org/spreadsheetml/2006/main" count="139" uniqueCount="109">
  <si>
    <t>1.</t>
  </si>
  <si>
    <t>3.</t>
  </si>
  <si>
    <t>4.</t>
  </si>
  <si>
    <t>5.</t>
  </si>
  <si>
    <t>6.</t>
  </si>
  <si>
    <t>7.</t>
  </si>
  <si>
    <t>12.</t>
  </si>
  <si>
    <t>2.</t>
  </si>
  <si>
    <t>10.</t>
  </si>
  <si>
    <t>Uwagi</t>
  </si>
  <si>
    <t>grudzień</t>
  </si>
  <si>
    <t>14.</t>
  </si>
  <si>
    <t>15.</t>
  </si>
  <si>
    <t>17.</t>
  </si>
  <si>
    <t>18.</t>
  </si>
  <si>
    <t>20.</t>
  </si>
  <si>
    <t xml:space="preserve">październik </t>
  </si>
  <si>
    <t>9.</t>
  </si>
  <si>
    <t>11.</t>
  </si>
  <si>
    <t>13.</t>
  </si>
  <si>
    <t>16.</t>
  </si>
  <si>
    <t>19.</t>
  </si>
  <si>
    <t>Wydział Nauki o Zdrowiu, ul. Ciołka 27</t>
  </si>
  <si>
    <t>Budynek ZIAM, ul. Żwirki i Wigury 81</t>
  </si>
  <si>
    <t>Instytut Medycyny Społecznej, ul. Oczki 3</t>
  </si>
  <si>
    <t>Zaklad Medycyny Sądowej, ul. Oczki 1</t>
  </si>
  <si>
    <t>Centrum Biostruktury, ul. Chałubińskiego 5</t>
  </si>
  <si>
    <t>Budynek mieszkalny WUM, ul. Grójecka 69</t>
  </si>
  <si>
    <t>DOM STUDENTA NR 1, ul. Batalionu Pięść 9</t>
  </si>
  <si>
    <t>DOM STUDENTA NR 2, ul. Karolkowa 84</t>
  </si>
  <si>
    <t>DOM STUDENTA NR 2 BIS, ul. Karolkowa 84</t>
  </si>
  <si>
    <t>Nazwa obiektu i adres</t>
  </si>
  <si>
    <t>Cały budynek</t>
  </si>
  <si>
    <t>Lp.</t>
  </si>
  <si>
    <t>1.       Środki użyte do wykonania usługi muszą posiadać atest i dopuszczenie do używania w Polsce. Muszą zapewnić maksymalne bezpieczeństwo dla ludzi i zwierząt.</t>
  </si>
  <si>
    <t>2.       Do dezynsekcji należy używać wyłącznie środków kontaktowych (żeli).</t>
  </si>
  <si>
    <t>netto:</t>
  </si>
  <si>
    <t>Razem Obiekt netto</t>
  </si>
  <si>
    <t>Razem obiekt brutto</t>
  </si>
  <si>
    <t>lipiec</t>
  </si>
  <si>
    <t>Centrum Sportowo-Rehabilitacyjne, 
ul. Ks. Trojdena 2c</t>
  </si>
  <si>
    <t>Budunek mieszkalny WUM, ul. Banacha 20</t>
  </si>
  <si>
    <t>Rektorat, ul. Żwirki i Wigury 61</t>
  </si>
  <si>
    <t>Logistyka, ul. Pawińskiego 3</t>
  </si>
  <si>
    <t>Zwierzętarnia,  ul. Pawińskiego 3c</t>
  </si>
  <si>
    <t>CEPT, ul. Banacha 1B</t>
  </si>
  <si>
    <t>Wirusologia, ul. Chałubińskiego 5</t>
  </si>
  <si>
    <t xml:space="preserve">Centrum Biblioteczno-Informacyjne, 
ul. Żwirki i Wigury 63                    </t>
  </si>
  <si>
    <t>wrzesień</t>
  </si>
  <si>
    <t>Dom Medyków, ul. Oczki 1A</t>
  </si>
  <si>
    <t>Łączny koszt  wykonania usługi dezynsekcji i deratyzacji w obiektach WUM :</t>
  </si>
  <si>
    <t>Budynek przy Emilii Plater 21</t>
  </si>
  <si>
    <t>Tylko bufet, piwnice i pomieszczenia techniczne - 1 525 m2</t>
  </si>
  <si>
    <t>Budynek 8. piętrowy - tylko piwnice, korytarze, piony (kanalizacyjne, energetyczne itp.) + kompleksowo zsypy, komory i piony zsypowe wraz z  pomieszczeniem dolnym z dokładnym myciem środkami dezynfekującymi. 2 290 m2</t>
  </si>
  <si>
    <t>Budynek 4. piętrowy - tylko piwnice, korytarze, piony (kanalizacyjne, energetyczne itp.) - 755 m2</t>
  </si>
  <si>
    <t>Pomieszczenia Biblioteki Głównej: magazyn, czytelnia, wypożyczalnia, pomieszczenia biurowe - 1510 m2</t>
  </si>
  <si>
    <t>czerwiec</t>
  </si>
  <si>
    <t xml:space="preserve">Budynek 4. piętrowy + piwnica. 
</t>
  </si>
  <si>
    <t>brutto:</t>
  </si>
  <si>
    <t xml:space="preserve">Budynek 3. piętrowy + piwnica.
</t>
  </si>
  <si>
    <t xml:space="preserve">Budynek 4. piętrowy.
</t>
  </si>
  <si>
    <t xml:space="preserve">   Wykonanie usługi w danym obiekcie musi być wcześniej uzgodnione z administratorem budynku.</t>
  </si>
  <si>
    <t>Budynek przy ul. Dalibora 1</t>
  </si>
  <si>
    <t>Piwnice ok. 1200 m2. Zleceniodawca może odstąpić od wykonywania usługi w tym budynku.</t>
  </si>
  <si>
    <t>Centrum Dydaktyczne, ul. Trojdena 2a</t>
  </si>
  <si>
    <t>21.</t>
  </si>
  <si>
    <t>22.</t>
  </si>
  <si>
    <t xml:space="preserve">Koszt netto wykonania usługi
</t>
  </si>
  <si>
    <t xml:space="preserve">Koszt brutto wykonania usługi
 </t>
  </si>
  <si>
    <r>
      <rPr>
        <b/>
        <sz val="18"/>
        <rFont val="Arial"/>
        <family val="2"/>
      </rPr>
      <t xml:space="preserve">Dezynsekcja </t>
    </r>
    <r>
      <rPr>
        <b/>
        <sz val="16"/>
        <rFont val="Arial"/>
        <family val="2"/>
      </rPr>
      <t xml:space="preserve">
</t>
    </r>
    <r>
      <rPr>
        <sz val="16"/>
        <rFont val="Arial"/>
        <family val="2"/>
      </rPr>
      <t>ilość wyłożeń środków</t>
    </r>
  </si>
  <si>
    <r>
      <rPr>
        <b/>
        <sz val="18"/>
        <rFont val="Arial"/>
        <family val="2"/>
      </rPr>
      <t xml:space="preserve">Deratyzacja </t>
    </r>
    <r>
      <rPr>
        <b/>
        <sz val="16"/>
        <rFont val="Arial"/>
        <family val="2"/>
      </rPr>
      <t xml:space="preserve">
</t>
    </r>
    <r>
      <rPr>
        <sz val="16"/>
        <rFont val="Arial"/>
        <family val="2"/>
      </rPr>
      <t>ilość wyłożeń środków</t>
    </r>
  </si>
  <si>
    <r>
      <rPr>
        <b/>
        <sz val="18"/>
        <rFont val="Arial"/>
        <family val="2"/>
      </rPr>
      <t xml:space="preserve">Deratyzacja  </t>
    </r>
    <r>
      <rPr>
        <b/>
        <sz val="16"/>
        <rFont val="Arial"/>
        <family val="2"/>
      </rPr>
      <t xml:space="preserve">             </t>
    </r>
    <r>
      <rPr>
        <sz val="16"/>
        <rFont val="Arial"/>
        <family val="2"/>
      </rPr>
      <t xml:space="preserve"> ilość wyłożeń środków</t>
    </r>
  </si>
  <si>
    <r>
      <rPr>
        <b/>
        <sz val="18"/>
        <rFont val="Arial"/>
        <family val="2"/>
      </rPr>
      <t xml:space="preserve">Deratyzacja </t>
    </r>
    <r>
      <rPr>
        <b/>
        <sz val="16"/>
        <rFont val="Arial"/>
        <family val="2"/>
      </rPr>
      <t xml:space="preserve">              </t>
    </r>
    <r>
      <rPr>
        <sz val="16"/>
        <rFont val="Arial"/>
        <family val="2"/>
      </rPr>
      <t xml:space="preserve"> ilość wyłożeń środków</t>
    </r>
  </si>
  <si>
    <r>
      <t xml:space="preserve">Opis budynku: Obiekt składa się 5 części: bud rehabilitacji, bud. hali sportowej z zapleczem szatniowym, bud. łącznika z kuchnią na I piętrze i tarasem, bud. basenu olimpijskiego oraz bud. basenu rozgrzewkowego. Łączna pow. użytkowa ok. 17 000 m2.  
Deratyzacja pomieszczeń CSR:
Piwnice – pow. łączna ok. </t>
    </r>
    <r>
      <rPr>
        <b/>
        <sz val="18"/>
        <rFont val="Arial"/>
        <family val="2"/>
      </rPr>
      <t>7000 m2</t>
    </r>
    <r>
      <rPr>
        <sz val="18"/>
        <rFont val="Arial"/>
        <family val="2"/>
      </rPr>
      <t xml:space="preserve"> w tym garaż, podbasenie, kręgielnia, pomieszczenia techniczne.  
Teren zewnętrzny w uzgodnionych miejscach:  pow. ok. 400 mb x 0,7 m = </t>
    </r>
    <r>
      <rPr>
        <b/>
        <sz val="18"/>
        <rFont val="Arial"/>
        <family val="2"/>
      </rPr>
      <t>280 m2</t>
    </r>
    <r>
      <rPr>
        <sz val="18"/>
        <rFont val="Arial"/>
        <family val="2"/>
      </rPr>
      <t xml:space="preserve"> 
</t>
    </r>
  </si>
  <si>
    <t>23.</t>
  </si>
  <si>
    <t xml:space="preserve">Załącznik nr 1: Wykaz budynków, zakresy czynności, terminy przeprowadzenia dezynsekcji i deratyzacji wraz z wyceną. 
  </t>
  </si>
  <si>
    <t>Budynek przy ul. Nowogrodzka 73</t>
  </si>
  <si>
    <t>I, II i III kostka oraz łącznik</t>
  </si>
  <si>
    <t>W budymku prowadzony jest remont - mozliwość odwołania usługi.</t>
  </si>
  <si>
    <t>Piwnica i wentylatornia kostka I i II</t>
  </si>
  <si>
    <t>Wydziału Farmaceutyczny, ul. Banacha 1</t>
  </si>
  <si>
    <t>Uniwersyteckie Centrum Stomatologiczne, ul. Binieckiego 6</t>
  </si>
  <si>
    <t>7 741, 00</t>
  </si>
  <si>
    <t>24.</t>
  </si>
  <si>
    <t>Razem :</t>
  </si>
  <si>
    <t xml:space="preserve">Razem: </t>
  </si>
  <si>
    <t>Razem:</t>
  </si>
  <si>
    <t>Budynek przy ul. Litewskiej 14, 14a, 16</t>
  </si>
  <si>
    <t>Piwnice ok. 731 m2.</t>
  </si>
  <si>
    <t>Deratyzacja tylko w piwnicach oraz pomieszczeniach technicznych, maszynowniach, garaż podziemny, korytarze w piwnicy, szachty na wszystkich poziomach, wentylatornie - 6 963 m2</t>
  </si>
  <si>
    <t>Piwnica i parter</t>
  </si>
  <si>
    <t>Budynek 4.kondygnacyjny. Dezynsekcja - cały budynek.</t>
  </si>
  <si>
    <t>Budynek łączony- budynek A dydaktyczny trójkondygnacyjny niepodpiwniczony, budynek B (łącznik) jednokondygnacyjny niepodpiwniczony, budynek C dwukondugnacyjny, budynek D jednokondygnacyjny niepodpiwniczony.</t>
  </si>
  <si>
    <t>Piwnica</t>
  </si>
  <si>
    <t xml:space="preserve">Cały budynek. </t>
  </si>
  <si>
    <t xml:space="preserve">Piwnica ( 759,92 m2 ) i parter (1116,12 m2 ), </t>
  </si>
  <si>
    <t>Deratyzacja- piwnica (218,70 m2 )  i parter ( 502,60 m2 )</t>
  </si>
  <si>
    <t xml:space="preserve">Cały budynek </t>
  </si>
  <si>
    <t xml:space="preserve"> Piwnica 512,87 m2.</t>
  </si>
  <si>
    <t>Piwnica 700,52 m2, zaplecze 88,96 m2.</t>
  </si>
  <si>
    <t>Piwnica i korytarz</t>
  </si>
  <si>
    <t>Piwnica z korytarzem</t>
  </si>
  <si>
    <t>luty 2024 r.</t>
  </si>
  <si>
    <t xml:space="preserve">Piwnica (1642,80m2 ) </t>
  </si>
  <si>
    <t>budynek wyłączony z eksploatacji</t>
  </si>
  <si>
    <t xml:space="preserve">Dezynsekcja- 427,1 m2 -( WUM + części wspólne), </t>
  </si>
  <si>
    <r>
      <t>1753,60 m</t>
    </r>
    <r>
      <rPr>
        <vertAlign val="superscript"/>
        <sz val="18"/>
        <color indexed="8"/>
        <rFont val="Arial"/>
        <family val="2"/>
      </rPr>
      <t>2</t>
    </r>
    <r>
      <rPr>
        <sz val="18"/>
        <color indexed="8"/>
        <rFont val="Arial"/>
        <family val="2"/>
      </rPr>
      <t xml:space="preserve"> (część WUM-u, + pow. wspólne/techn.)</t>
    </r>
  </si>
  <si>
    <r>
      <t>377,48m</t>
    </r>
    <r>
      <rPr>
        <sz val="18"/>
        <color indexed="8"/>
        <rFont val="Calibri"/>
        <family val="2"/>
      </rPr>
      <t>² (WUM + pow. wspólne/techn.)</t>
    </r>
  </si>
  <si>
    <r>
      <t>Powierzchnia do deratyzacji i dezynsekcji
m</t>
    </r>
    <r>
      <rPr>
        <b/>
        <vertAlign val="superscript"/>
        <sz val="16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</si>
</sst>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_-* #,##0.0\ &quot;zł&quot;_-;\-* #,##0.0\ &quot;zł&quot;_-;_-* &quot;-&quot;??\ &quot;zł&quot;_-;_-@_-"/>
    <numFmt numFmtId="180" formatCode="_-* #,##0.000\ &quot;zł&quot;_-;\-* #,##0.000\ &quot;zł&quot;_-;_-* &quot;-&quot;??\ &quot;zł&quot;_-;_-@_-"/>
    <numFmt numFmtId="181" formatCode="_-* #,##0.0000\ &quot;zł&quot;_-;\-* #,##0.0000\ &quot;zł&quot;_-;_-* &quot;-&quot;??\ &quot;zł&quot;_-;_-@_-"/>
    <numFmt numFmtId="182" formatCode="#,##0.0"/>
    <numFmt numFmtId="183" formatCode="#,##0.000"/>
    <numFmt numFmtId="184" formatCode="#,##0.0000"/>
  </numFmts>
  <fonts count="6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name val="Times New Roman"/>
      <family val="1"/>
    </font>
    <font>
      <b/>
      <sz val="24"/>
      <name val="Arial"/>
      <family val="2"/>
    </font>
    <font>
      <b/>
      <sz val="28"/>
      <name val="Arial"/>
      <family val="2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vertAlign val="superscript"/>
      <sz val="18"/>
      <color indexed="8"/>
      <name val="Arial"/>
      <family val="2"/>
    </font>
    <font>
      <sz val="18"/>
      <color indexed="8"/>
      <name val="Calibri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" fontId="7" fillId="33" borderId="11" xfId="59" applyNumberFormat="1" applyFont="1" applyFill="1" applyBorder="1" applyAlignment="1">
      <alignment horizontal="center" vertical="center" wrapText="1"/>
    </xf>
    <xf numFmtId="4" fontId="7" fillId="34" borderId="10" xfId="59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4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textRotation="90" wrapText="1"/>
    </xf>
    <xf numFmtId="4" fontId="7" fillId="35" borderId="10" xfId="5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7" fillId="36" borderId="10" xfId="5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51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51" applyFont="1" applyFill="1" applyBorder="1" applyAlignment="1">
      <alignment vertical="center" wrapText="1"/>
      <protection/>
    </xf>
    <xf numFmtId="4" fontId="7" fillId="0" borderId="10" xfId="59" applyNumberFormat="1" applyFont="1" applyFill="1" applyBorder="1" applyAlignment="1">
      <alignment horizontal="center" vertical="center" wrapText="1"/>
    </xf>
    <xf numFmtId="4" fontId="7" fillId="0" borderId="10" xfId="59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1" fontId="59" fillId="0" borderId="10" xfId="0" applyNumberFormat="1" applyFont="1" applyFill="1" applyBorder="1" applyAlignment="1">
      <alignment horizontal="center" vertical="center" wrapText="1"/>
    </xf>
    <xf numFmtId="3" fontId="7" fillId="0" borderId="10" xfId="59" applyNumberFormat="1" applyFont="1" applyFill="1" applyBorder="1" applyAlignment="1">
      <alignment horizontal="center" vertical="center" wrapText="1"/>
    </xf>
    <xf numFmtId="4" fontId="7" fillId="0" borderId="10" xfId="59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7" fillId="37" borderId="10" xfId="59" applyNumberFormat="1" applyFont="1" applyFill="1" applyBorder="1" applyAlignment="1">
      <alignment vertical="center" wrapText="1"/>
    </xf>
    <xf numFmtId="4" fontId="7" fillId="35" borderId="12" xfId="59" applyNumberFormat="1" applyFont="1" applyFill="1" applyBorder="1" applyAlignment="1">
      <alignment horizontal="center" vertical="center" wrapText="1"/>
    </xf>
    <xf numFmtId="4" fontId="7" fillId="37" borderId="12" xfId="59" applyNumberFormat="1" applyFont="1" applyFill="1" applyBorder="1" applyAlignment="1">
      <alignment horizontal="center" vertical="center" wrapText="1"/>
    </xf>
    <xf numFmtId="3" fontId="7" fillId="37" borderId="12" xfId="59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3" fontId="7" fillId="0" borderId="14" xfId="59" applyNumberFormat="1" applyFont="1" applyFill="1" applyBorder="1" applyAlignment="1">
      <alignment horizontal="center" vertical="center" wrapText="1"/>
    </xf>
    <xf numFmtId="4" fontId="7" fillId="0" borderId="12" xfId="59" applyNumberFormat="1" applyFont="1" applyFill="1" applyBorder="1" applyAlignment="1">
      <alignment horizontal="center" vertical="center" wrapText="1"/>
    </xf>
    <xf numFmtId="3" fontId="7" fillId="0" borderId="12" xfId="59" applyNumberFormat="1" applyFont="1" applyFill="1" applyBorder="1" applyAlignment="1">
      <alignment horizontal="center" vertical="center" wrapText="1"/>
    </xf>
    <xf numFmtId="4" fontId="13" fillId="33" borderId="11" xfId="59" applyNumberFormat="1" applyFont="1" applyFill="1" applyBorder="1" applyAlignment="1">
      <alignment horizontal="center" vertical="center" wrapText="1"/>
    </xf>
    <xf numFmtId="4" fontId="8" fillId="2" borderId="10" xfId="59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4" xfId="59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12" xfId="59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7" fillId="33" borderId="10" xfId="5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4" fontId="14" fillId="5" borderId="1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textRotation="90" wrapText="1"/>
    </xf>
    <xf numFmtId="0" fontId="11" fillId="34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8" borderId="16" xfId="0" applyFont="1" applyFill="1" applyBorder="1" applyAlignment="1">
      <alignment horizontal="center" vertical="center" textRotation="90" wrapText="1"/>
    </xf>
    <xf numFmtId="0" fontId="8" fillId="38" borderId="12" xfId="0" applyFont="1" applyFill="1" applyBorder="1" applyAlignment="1">
      <alignment horizontal="center" vertical="center" textRotation="90" wrapText="1"/>
    </xf>
    <xf numFmtId="0" fontId="8" fillId="35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51" applyFont="1" applyFill="1" applyBorder="1" applyAlignment="1">
      <alignment horizontal="left" vertical="center" wrapText="1"/>
      <protection/>
    </xf>
    <xf numFmtId="0" fontId="7" fillId="0" borderId="12" xfId="51" applyFont="1" applyFill="1" applyBorder="1" applyAlignment="1">
      <alignment horizontal="left" vertical="center" wrapText="1"/>
      <protection/>
    </xf>
    <xf numFmtId="0" fontId="60" fillId="0" borderId="11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62" fillId="0" borderId="10" xfId="0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0" fillId="0" borderId="10" xfId="51" applyNumberFormat="1" applyFont="1" applyFill="1" applyBorder="1" applyAlignment="1">
      <alignment vertical="center" wrapText="1"/>
      <protection/>
    </xf>
    <xf numFmtId="4" fontId="60" fillId="0" borderId="10" xfId="51" applyNumberFormat="1" applyFont="1" applyFill="1" applyBorder="1" applyAlignment="1">
      <alignment horizontal="right" vertical="center" wrapText="1"/>
      <protection/>
    </xf>
    <xf numFmtId="2" fontId="60" fillId="0" borderId="10" xfId="0" applyNumberFormat="1" applyFont="1" applyBorder="1" applyAlignment="1">
      <alignment horizontal="right" vertical="center"/>
    </xf>
    <xf numFmtId="0" fontId="61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tabSelected="1" view="pageBreakPreview" zoomScale="40" zoomScaleSheetLayoutView="40" zoomScalePageLayoutView="10" workbookViewId="0" topLeftCell="A36">
      <selection activeCell="G44" sqref="G44"/>
    </sheetView>
  </sheetViews>
  <sheetFormatPr defaultColWidth="9.140625" defaultRowHeight="12.75"/>
  <cols>
    <col min="1" max="1" width="5.57421875" style="1" customWidth="1"/>
    <col min="2" max="2" width="75.8515625" style="1" customWidth="1"/>
    <col min="3" max="3" width="19.421875" style="147" customWidth="1"/>
    <col min="4" max="5" width="19.28125" style="8" customWidth="1"/>
    <col min="6" max="7" width="19.28125" style="1" customWidth="1"/>
    <col min="8" max="9" width="19.28125" style="8" customWidth="1"/>
    <col min="10" max="11" width="19.28125" style="1" customWidth="1"/>
    <col min="12" max="13" width="19.28125" style="8" customWidth="1"/>
    <col min="14" max="15" width="19.28125" style="1" customWidth="1"/>
    <col min="16" max="16" width="22.00390625" style="8" customWidth="1"/>
    <col min="17" max="17" width="19.28125" style="8" customWidth="1"/>
    <col min="18" max="19" width="19.28125" style="1" customWidth="1"/>
    <col min="20" max="21" width="19.28125" style="7" customWidth="1"/>
    <col min="22" max="23" width="19.28125" style="2" customWidth="1"/>
    <col min="24" max="25" width="19.28125" style="7" customWidth="1"/>
    <col min="26" max="29" width="19.28125" style="2" customWidth="1"/>
    <col min="30" max="30" width="136.28125" style="1" customWidth="1"/>
    <col min="31" max="31" width="29.7109375" style="1" customWidth="1"/>
    <col min="32" max="32" width="12.421875" style="1" customWidth="1"/>
    <col min="33" max="16384" width="9.140625" style="1" customWidth="1"/>
  </cols>
  <sheetData>
    <row r="1" spans="1:30" ht="12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42" customHeight="1">
      <c r="A2" s="108" t="s">
        <v>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123.75" customHeight="1">
      <c r="A3" s="109" t="s">
        <v>33</v>
      </c>
      <c r="B3" s="109" t="s">
        <v>31</v>
      </c>
      <c r="C3" s="132" t="s">
        <v>108</v>
      </c>
      <c r="D3" s="40" t="s">
        <v>69</v>
      </c>
      <c r="E3" s="40" t="s">
        <v>70</v>
      </c>
      <c r="F3" s="104" t="s">
        <v>67</v>
      </c>
      <c r="G3" s="106" t="s">
        <v>68</v>
      </c>
      <c r="H3" s="42" t="s">
        <v>69</v>
      </c>
      <c r="I3" s="40" t="s">
        <v>70</v>
      </c>
      <c r="J3" s="104" t="s">
        <v>67</v>
      </c>
      <c r="K3" s="106" t="s">
        <v>68</v>
      </c>
      <c r="L3" s="42" t="s">
        <v>69</v>
      </c>
      <c r="M3" s="40" t="s">
        <v>71</v>
      </c>
      <c r="N3" s="104" t="s">
        <v>67</v>
      </c>
      <c r="O3" s="106" t="s">
        <v>68</v>
      </c>
      <c r="P3" s="42" t="s">
        <v>69</v>
      </c>
      <c r="Q3" s="40" t="s">
        <v>72</v>
      </c>
      <c r="R3" s="104" t="s">
        <v>67</v>
      </c>
      <c r="S3" s="106" t="s">
        <v>68</v>
      </c>
      <c r="T3" s="42" t="s">
        <v>69</v>
      </c>
      <c r="U3" s="40" t="s">
        <v>72</v>
      </c>
      <c r="V3" s="104" t="s">
        <v>67</v>
      </c>
      <c r="W3" s="106" t="s">
        <v>68</v>
      </c>
      <c r="X3" s="42" t="s">
        <v>69</v>
      </c>
      <c r="Y3" s="40" t="s">
        <v>72</v>
      </c>
      <c r="Z3" s="104" t="s">
        <v>67</v>
      </c>
      <c r="AA3" s="106" t="s">
        <v>68</v>
      </c>
      <c r="AB3" s="103" t="s">
        <v>37</v>
      </c>
      <c r="AC3" s="101" t="s">
        <v>38</v>
      </c>
      <c r="AD3" s="117" t="s">
        <v>9</v>
      </c>
    </row>
    <row r="4" spans="1:30" ht="42.75" customHeight="1">
      <c r="A4" s="110"/>
      <c r="B4" s="111"/>
      <c r="C4" s="133"/>
      <c r="D4" s="118" t="s">
        <v>56</v>
      </c>
      <c r="E4" s="118"/>
      <c r="F4" s="105"/>
      <c r="G4" s="106"/>
      <c r="H4" s="112" t="s">
        <v>39</v>
      </c>
      <c r="I4" s="86"/>
      <c r="J4" s="105"/>
      <c r="K4" s="106"/>
      <c r="L4" s="112" t="s">
        <v>48</v>
      </c>
      <c r="M4" s="113"/>
      <c r="N4" s="105"/>
      <c r="O4" s="106"/>
      <c r="P4" s="114" t="s">
        <v>16</v>
      </c>
      <c r="Q4" s="115"/>
      <c r="R4" s="105"/>
      <c r="S4" s="106"/>
      <c r="T4" s="114" t="s">
        <v>10</v>
      </c>
      <c r="U4" s="116"/>
      <c r="V4" s="105"/>
      <c r="W4" s="106"/>
      <c r="X4" s="114" t="s">
        <v>102</v>
      </c>
      <c r="Y4" s="116"/>
      <c r="Z4" s="105"/>
      <c r="AA4" s="106"/>
      <c r="AB4" s="103"/>
      <c r="AC4" s="102"/>
      <c r="AD4" s="93"/>
    </row>
    <row r="5" spans="1:30" s="11" customFormat="1" ht="66" customHeight="1">
      <c r="A5" s="81" t="s">
        <v>0</v>
      </c>
      <c r="B5" s="79" t="s">
        <v>42</v>
      </c>
      <c r="C5" s="134">
        <v>6290.91</v>
      </c>
      <c r="D5" s="25"/>
      <c r="E5" s="25"/>
      <c r="F5" s="45"/>
      <c r="G5" s="43">
        <f>F5*1.23</f>
        <v>0</v>
      </c>
      <c r="H5" s="24"/>
      <c r="I5" s="25"/>
      <c r="J5" s="45"/>
      <c r="K5" s="43">
        <f aca="true" t="shared" si="0" ref="K5:K48">1.23*(J5)</f>
        <v>0</v>
      </c>
      <c r="L5" s="24"/>
      <c r="M5" s="25"/>
      <c r="N5" s="45"/>
      <c r="O5" s="43">
        <f>1.23*N5</f>
        <v>0</v>
      </c>
      <c r="P5" s="24"/>
      <c r="Q5" s="25"/>
      <c r="R5" s="45"/>
      <c r="S5" s="43">
        <f aca="true" t="shared" si="1" ref="S5:S48">1.23*(R5)</f>
        <v>0</v>
      </c>
      <c r="T5" s="24"/>
      <c r="U5" s="25"/>
      <c r="V5" s="45"/>
      <c r="W5" s="43">
        <f aca="true" t="shared" si="2" ref="W5:W48">1.23*(V5)</f>
        <v>0</v>
      </c>
      <c r="X5" s="54"/>
      <c r="Y5" s="54"/>
      <c r="Z5" s="45"/>
      <c r="AA5" s="43">
        <f aca="true" t="shared" si="3" ref="AA5:AA48">1.23*(Z5)</f>
        <v>0</v>
      </c>
      <c r="AB5" s="71">
        <f>F5+J5+N5+R5+V5+Z5</f>
        <v>0</v>
      </c>
      <c r="AC5" s="37">
        <f>G5+K5+O5+S5+W5+AA5</f>
        <v>0</v>
      </c>
      <c r="AD5" s="50" t="s">
        <v>104</v>
      </c>
    </row>
    <row r="6" spans="1:30" s="11" customFormat="1" ht="66" customHeight="1">
      <c r="A6" s="82"/>
      <c r="B6" s="80"/>
      <c r="C6" s="134">
        <v>789.48</v>
      </c>
      <c r="D6" s="25"/>
      <c r="E6" s="25"/>
      <c r="F6" s="45"/>
      <c r="G6" s="43">
        <f>F6*1.23</f>
        <v>0</v>
      </c>
      <c r="H6" s="24"/>
      <c r="I6" s="25"/>
      <c r="J6" s="45"/>
      <c r="K6" s="43">
        <f t="shared" si="0"/>
        <v>0</v>
      </c>
      <c r="L6" s="24"/>
      <c r="M6" s="25"/>
      <c r="N6" s="45"/>
      <c r="O6" s="43">
        <f>1.23*N6</f>
        <v>0</v>
      </c>
      <c r="P6" s="24"/>
      <c r="Q6" s="25"/>
      <c r="R6" s="45"/>
      <c r="S6" s="43">
        <f t="shared" si="1"/>
        <v>0</v>
      </c>
      <c r="T6" s="24"/>
      <c r="U6" s="25"/>
      <c r="V6" s="45"/>
      <c r="W6" s="43">
        <f t="shared" si="2"/>
        <v>0</v>
      </c>
      <c r="X6" s="54"/>
      <c r="Y6" s="54"/>
      <c r="Z6" s="45"/>
      <c r="AA6" s="43">
        <f>1.23*(Z6)</f>
        <v>0</v>
      </c>
      <c r="AB6" s="36">
        <f aca="true" t="shared" si="4" ref="AB6:AB49">F6+J6+N6+R6+V6+Z6</f>
        <v>0</v>
      </c>
      <c r="AC6" s="37">
        <f aca="true" t="shared" si="5" ref="AC6:AC49">G6+K6+O6+S6+W6+AA6</f>
        <v>0</v>
      </c>
      <c r="AD6" s="50" t="s">
        <v>99</v>
      </c>
    </row>
    <row r="7" spans="1:30" s="11" customFormat="1" ht="66" customHeight="1">
      <c r="A7" s="23" t="s">
        <v>7</v>
      </c>
      <c r="B7" s="46" t="s">
        <v>64</v>
      </c>
      <c r="C7" s="134">
        <v>1525</v>
      </c>
      <c r="D7" s="25">
        <v>1</v>
      </c>
      <c r="E7" s="25">
        <v>1</v>
      </c>
      <c r="F7" s="45"/>
      <c r="G7" s="43">
        <f aca="true" t="shared" si="6" ref="G7:G48">F7*1.23</f>
        <v>0</v>
      </c>
      <c r="H7" s="24"/>
      <c r="I7" s="25"/>
      <c r="J7" s="45"/>
      <c r="K7" s="43">
        <f t="shared" si="0"/>
        <v>0</v>
      </c>
      <c r="L7" s="54"/>
      <c r="M7" s="54"/>
      <c r="N7" s="45"/>
      <c r="O7" s="43">
        <f aca="true" t="shared" si="7" ref="O7:O48">1.23*N7</f>
        <v>0</v>
      </c>
      <c r="P7" s="24"/>
      <c r="Q7" s="25"/>
      <c r="R7" s="45"/>
      <c r="S7" s="43">
        <f t="shared" si="1"/>
        <v>0</v>
      </c>
      <c r="T7" s="24">
        <v>1</v>
      </c>
      <c r="U7" s="25">
        <v>1</v>
      </c>
      <c r="V7" s="45"/>
      <c r="W7" s="43">
        <f t="shared" si="2"/>
        <v>0</v>
      </c>
      <c r="X7" s="54"/>
      <c r="Y7" s="54"/>
      <c r="Z7" s="45"/>
      <c r="AA7" s="43">
        <f t="shared" si="3"/>
        <v>0</v>
      </c>
      <c r="AB7" s="36">
        <f t="shared" si="4"/>
        <v>0</v>
      </c>
      <c r="AC7" s="37">
        <f t="shared" si="5"/>
        <v>0</v>
      </c>
      <c r="AD7" s="50" t="s">
        <v>52</v>
      </c>
    </row>
    <row r="8" spans="1:30" s="11" customFormat="1" ht="66" customHeight="1">
      <c r="A8" s="23" t="s">
        <v>1</v>
      </c>
      <c r="B8" s="46" t="s">
        <v>47</v>
      </c>
      <c r="C8" s="134">
        <v>1510</v>
      </c>
      <c r="D8" s="54"/>
      <c r="E8" s="54"/>
      <c r="F8" s="45"/>
      <c r="G8" s="43">
        <f t="shared" si="6"/>
        <v>0</v>
      </c>
      <c r="H8" s="24">
        <v>1</v>
      </c>
      <c r="I8" s="25">
        <v>1</v>
      </c>
      <c r="J8" s="45"/>
      <c r="K8" s="43">
        <f t="shared" si="0"/>
        <v>0</v>
      </c>
      <c r="L8" s="54"/>
      <c r="M8" s="54"/>
      <c r="N8" s="45"/>
      <c r="O8" s="43">
        <f t="shared" si="7"/>
        <v>0</v>
      </c>
      <c r="P8" s="24"/>
      <c r="Q8" s="25"/>
      <c r="R8" s="45"/>
      <c r="S8" s="43">
        <f t="shared" si="1"/>
        <v>0</v>
      </c>
      <c r="T8" s="24"/>
      <c r="U8" s="25"/>
      <c r="V8" s="45"/>
      <c r="W8" s="43">
        <f t="shared" si="2"/>
        <v>0</v>
      </c>
      <c r="X8" s="58">
        <v>1</v>
      </c>
      <c r="Y8" s="54"/>
      <c r="Z8" s="45"/>
      <c r="AA8" s="43">
        <f t="shared" si="3"/>
        <v>0</v>
      </c>
      <c r="AB8" s="36">
        <f t="shared" si="4"/>
        <v>0</v>
      </c>
      <c r="AC8" s="37">
        <f t="shared" si="5"/>
        <v>0</v>
      </c>
      <c r="AD8" s="50" t="s">
        <v>55</v>
      </c>
    </row>
    <row r="9" spans="1:30" s="56" customFormat="1" ht="66" customHeight="1">
      <c r="A9" s="81" t="s">
        <v>2</v>
      </c>
      <c r="B9" s="79" t="s">
        <v>43</v>
      </c>
      <c r="C9" s="134">
        <v>3389.3</v>
      </c>
      <c r="D9" s="54"/>
      <c r="E9" s="54"/>
      <c r="F9" s="45"/>
      <c r="G9" s="43">
        <f t="shared" si="6"/>
        <v>0</v>
      </c>
      <c r="H9" s="24">
        <v>1</v>
      </c>
      <c r="I9" s="25">
        <v>1</v>
      </c>
      <c r="J9" s="45"/>
      <c r="K9" s="43">
        <f t="shared" si="0"/>
        <v>0</v>
      </c>
      <c r="L9" s="54"/>
      <c r="M9" s="54"/>
      <c r="N9" s="45"/>
      <c r="O9" s="43">
        <f t="shared" si="7"/>
        <v>0</v>
      </c>
      <c r="P9" s="24"/>
      <c r="Q9" s="25"/>
      <c r="R9" s="45"/>
      <c r="S9" s="43">
        <f t="shared" si="1"/>
        <v>0</v>
      </c>
      <c r="T9" s="24"/>
      <c r="U9" s="25">
        <v>1</v>
      </c>
      <c r="V9" s="45"/>
      <c r="W9" s="43">
        <f t="shared" si="2"/>
        <v>0</v>
      </c>
      <c r="X9" s="55"/>
      <c r="Y9" s="55"/>
      <c r="Z9" s="45"/>
      <c r="AA9" s="43">
        <f t="shared" si="3"/>
        <v>0</v>
      </c>
      <c r="AB9" s="36">
        <f t="shared" si="4"/>
        <v>0</v>
      </c>
      <c r="AC9" s="37">
        <f t="shared" si="5"/>
        <v>0</v>
      </c>
      <c r="AD9" s="50" t="s">
        <v>32</v>
      </c>
    </row>
    <row r="10" spans="1:30" s="56" customFormat="1" ht="66" customHeight="1">
      <c r="A10" s="82"/>
      <c r="B10" s="80"/>
      <c r="C10" s="134">
        <v>706.7</v>
      </c>
      <c r="D10" s="54"/>
      <c r="E10" s="54"/>
      <c r="F10" s="45"/>
      <c r="G10" s="43"/>
      <c r="H10" s="24"/>
      <c r="I10" s="25"/>
      <c r="J10" s="45"/>
      <c r="K10" s="43"/>
      <c r="L10" s="54"/>
      <c r="M10" s="58">
        <v>1</v>
      </c>
      <c r="N10" s="45"/>
      <c r="O10" s="43">
        <f t="shared" si="7"/>
        <v>0</v>
      </c>
      <c r="P10" s="24"/>
      <c r="Q10" s="25"/>
      <c r="R10" s="45"/>
      <c r="S10" s="43"/>
      <c r="T10" s="24"/>
      <c r="U10" s="25">
        <v>1</v>
      </c>
      <c r="V10" s="45"/>
      <c r="W10" s="43">
        <f t="shared" si="2"/>
        <v>0</v>
      </c>
      <c r="X10" s="55"/>
      <c r="Y10" s="55"/>
      <c r="Z10" s="45"/>
      <c r="AA10" s="43"/>
      <c r="AB10" s="36"/>
      <c r="AC10" s="37"/>
      <c r="AD10" s="50" t="s">
        <v>101</v>
      </c>
    </row>
    <row r="11" spans="1:30" s="11" customFormat="1" ht="66" customHeight="1">
      <c r="A11" s="81" t="s">
        <v>3</v>
      </c>
      <c r="B11" s="79" t="s">
        <v>44</v>
      </c>
      <c r="C11" s="134">
        <v>2937.74</v>
      </c>
      <c r="D11" s="54"/>
      <c r="E11" s="54"/>
      <c r="F11" s="45"/>
      <c r="G11" s="43">
        <f t="shared" si="6"/>
        <v>0</v>
      </c>
      <c r="H11" s="24">
        <v>1</v>
      </c>
      <c r="I11" s="25"/>
      <c r="J11" s="45"/>
      <c r="K11" s="43">
        <f t="shared" si="0"/>
        <v>0</v>
      </c>
      <c r="L11" s="54"/>
      <c r="M11" s="54"/>
      <c r="N11" s="45"/>
      <c r="O11" s="43">
        <f t="shared" si="7"/>
        <v>0</v>
      </c>
      <c r="P11" s="24"/>
      <c r="Q11" s="25"/>
      <c r="R11" s="45"/>
      <c r="S11" s="43">
        <f t="shared" si="1"/>
        <v>0</v>
      </c>
      <c r="T11" s="24"/>
      <c r="U11" s="25"/>
      <c r="V11" s="45"/>
      <c r="W11" s="43">
        <f t="shared" si="2"/>
        <v>0</v>
      </c>
      <c r="X11" s="55"/>
      <c r="Y11" s="55"/>
      <c r="Z11" s="45"/>
      <c r="AA11" s="43">
        <f t="shared" si="3"/>
        <v>0</v>
      </c>
      <c r="AB11" s="36">
        <f t="shared" si="4"/>
        <v>0</v>
      </c>
      <c r="AC11" s="37">
        <f t="shared" si="5"/>
        <v>0</v>
      </c>
      <c r="AD11" s="50" t="s">
        <v>32</v>
      </c>
    </row>
    <row r="12" spans="1:30" s="11" customFormat="1" ht="66" customHeight="1">
      <c r="A12" s="82"/>
      <c r="B12" s="80"/>
      <c r="C12" s="134">
        <v>739.4</v>
      </c>
      <c r="D12" s="54"/>
      <c r="E12" s="54"/>
      <c r="F12" s="45"/>
      <c r="G12" s="43">
        <f t="shared" si="6"/>
        <v>0</v>
      </c>
      <c r="H12" s="24"/>
      <c r="I12" s="25">
        <v>1</v>
      </c>
      <c r="J12" s="45"/>
      <c r="K12" s="43">
        <f t="shared" si="0"/>
        <v>0</v>
      </c>
      <c r="L12" s="54"/>
      <c r="M12" s="54"/>
      <c r="N12" s="45"/>
      <c r="O12" s="43">
        <f t="shared" si="7"/>
        <v>0</v>
      </c>
      <c r="P12" s="24"/>
      <c r="Q12" s="25">
        <v>1</v>
      </c>
      <c r="R12" s="45"/>
      <c r="S12" s="43">
        <f t="shared" si="1"/>
        <v>0</v>
      </c>
      <c r="T12" s="24"/>
      <c r="U12" s="25"/>
      <c r="V12" s="45"/>
      <c r="W12" s="43">
        <f t="shared" si="2"/>
        <v>0</v>
      </c>
      <c r="X12" s="55"/>
      <c r="Y12" s="55"/>
      <c r="Z12" s="45"/>
      <c r="AA12" s="43">
        <f t="shared" si="3"/>
        <v>0</v>
      </c>
      <c r="AB12" s="36">
        <f t="shared" si="4"/>
        <v>0</v>
      </c>
      <c r="AC12" s="37">
        <f t="shared" si="5"/>
        <v>0</v>
      </c>
      <c r="AD12" s="50" t="s">
        <v>100</v>
      </c>
    </row>
    <row r="13" spans="1:30" s="11" customFormat="1" ht="75" customHeight="1">
      <c r="A13" s="81" t="s">
        <v>4</v>
      </c>
      <c r="B13" s="79" t="s">
        <v>80</v>
      </c>
      <c r="C13" s="134">
        <v>14500</v>
      </c>
      <c r="D13" s="54"/>
      <c r="E13" s="54"/>
      <c r="F13" s="45"/>
      <c r="G13" s="43">
        <f t="shared" si="6"/>
        <v>0</v>
      </c>
      <c r="H13" s="24"/>
      <c r="I13" s="25"/>
      <c r="J13" s="45"/>
      <c r="K13" s="43">
        <f t="shared" si="0"/>
        <v>0</v>
      </c>
      <c r="L13" s="54"/>
      <c r="M13" s="54"/>
      <c r="N13" s="45"/>
      <c r="O13" s="43">
        <f t="shared" si="7"/>
        <v>0</v>
      </c>
      <c r="P13" s="24"/>
      <c r="Q13" s="25"/>
      <c r="R13" s="45"/>
      <c r="S13" s="43">
        <f t="shared" si="1"/>
        <v>0</v>
      </c>
      <c r="T13" s="24">
        <v>1</v>
      </c>
      <c r="U13" s="25"/>
      <c r="V13" s="45"/>
      <c r="W13" s="43">
        <f t="shared" si="2"/>
        <v>0</v>
      </c>
      <c r="X13" s="55"/>
      <c r="Y13" s="55"/>
      <c r="Z13" s="45"/>
      <c r="AA13" s="43">
        <f t="shared" si="3"/>
        <v>0</v>
      </c>
      <c r="AB13" s="36">
        <f t="shared" si="4"/>
        <v>0</v>
      </c>
      <c r="AC13" s="37">
        <f t="shared" si="5"/>
        <v>0</v>
      </c>
      <c r="AD13" s="50" t="s">
        <v>78</v>
      </c>
    </row>
    <row r="14" spans="1:30" s="11" customFormat="1" ht="66.75" customHeight="1">
      <c r="A14" s="121"/>
      <c r="B14" s="122"/>
      <c r="C14" s="134">
        <v>1866</v>
      </c>
      <c r="D14" s="54"/>
      <c r="E14" s="54"/>
      <c r="F14" s="45"/>
      <c r="G14" s="43">
        <f t="shared" si="6"/>
        <v>0</v>
      </c>
      <c r="H14" s="24"/>
      <c r="I14" s="25">
        <v>1</v>
      </c>
      <c r="J14" s="45"/>
      <c r="K14" s="43">
        <f t="shared" si="0"/>
        <v>0</v>
      </c>
      <c r="L14" s="54"/>
      <c r="M14" s="54"/>
      <c r="N14" s="45"/>
      <c r="O14" s="43">
        <f t="shared" si="7"/>
        <v>0</v>
      </c>
      <c r="P14" s="24"/>
      <c r="Q14" s="25"/>
      <c r="R14" s="45"/>
      <c r="S14" s="43">
        <f t="shared" si="1"/>
        <v>0</v>
      </c>
      <c r="T14" s="24"/>
      <c r="U14" s="25"/>
      <c r="V14" s="45"/>
      <c r="W14" s="43">
        <f t="shared" si="2"/>
        <v>0</v>
      </c>
      <c r="X14" s="55"/>
      <c r="Y14" s="55"/>
      <c r="Z14" s="45"/>
      <c r="AA14" s="43">
        <f t="shared" si="3"/>
        <v>0</v>
      </c>
      <c r="AB14" s="36">
        <f t="shared" si="4"/>
        <v>0</v>
      </c>
      <c r="AC14" s="37">
        <f t="shared" si="5"/>
        <v>0</v>
      </c>
      <c r="AD14" s="61" t="s">
        <v>79</v>
      </c>
    </row>
    <row r="15" spans="1:30" s="11" customFormat="1" ht="69" customHeight="1">
      <c r="A15" s="82"/>
      <c r="B15" s="80"/>
      <c r="C15" s="134">
        <v>3799</v>
      </c>
      <c r="D15" s="54"/>
      <c r="E15" s="54"/>
      <c r="F15" s="45"/>
      <c r="G15" s="43">
        <f t="shared" si="6"/>
        <v>0</v>
      </c>
      <c r="H15" s="24"/>
      <c r="I15" s="25"/>
      <c r="J15" s="45"/>
      <c r="K15" s="43">
        <f t="shared" si="0"/>
        <v>0</v>
      </c>
      <c r="L15" s="54"/>
      <c r="M15" s="54"/>
      <c r="N15" s="45"/>
      <c r="O15" s="43">
        <f t="shared" si="7"/>
        <v>0</v>
      </c>
      <c r="P15" s="24"/>
      <c r="Q15" s="25">
        <v>1</v>
      </c>
      <c r="R15" s="45"/>
      <c r="S15" s="43">
        <f t="shared" si="1"/>
        <v>0</v>
      </c>
      <c r="T15" s="24"/>
      <c r="U15" s="25">
        <v>1</v>
      </c>
      <c r="V15" s="45"/>
      <c r="W15" s="43">
        <f t="shared" si="2"/>
        <v>0</v>
      </c>
      <c r="X15" s="55"/>
      <c r="Y15" s="55"/>
      <c r="Z15" s="45"/>
      <c r="AA15" s="43">
        <f t="shared" si="3"/>
        <v>0</v>
      </c>
      <c r="AB15" s="36">
        <f t="shared" si="4"/>
        <v>0</v>
      </c>
      <c r="AC15" s="37">
        <f t="shared" si="5"/>
        <v>0</v>
      </c>
      <c r="AD15" s="61" t="s">
        <v>77</v>
      </c>
    </row>
    <row r="16" spans="1:30" s="11" customFormat="1" ht="66" customHeight="1">
      <c r="A16" s="81" t="s">
        <v>5</v>
      </c>
      <c r="B16" s="79" t="s">
        <v>45</v>
      </c>
      <c r="C16" s="134">
        <v>5684.5</v>
      </c>
      <c r="D16" s="60"/>
      <c r="E16" s="60"/>
      <c r="F16" s="45"/>
      <c r="G16" s="43">
        <f t="shared" si="6"/>
        <v>0</v>
      </c>
      <c r="H16" s="24"/>
      <c r="I16" s="25"/>
      <c r="J16" s="45"/>
      <c r="K16" s="43">
        <f t="shared" si="0"/>
        <v>0</v>
      </c>
      <c r="L16" s="54"/>
      <c r="M16" s="54"/>
      <c r="N16" s="45"/>
      <c r="O16" s="43">
        <f t="shared" si="7"/>
        <v>0</v>
      </c>
      <c r="P16" s="24">
        <v>1</v>
      </c>
      <c r="Q16" s="25"/>
      <c r="R16" s="45"/>
      <c r="S16" s="43">
        <f t="shared" si="1"/>
        <v>0</v>
      </c>
      <c r="T16" s="24"/>
      <c r="U16" s="25"/>
      <c r="V16" s="45"/>
      <c r="W16" s="43">
        <f t="shared" si="2"/>
        <v>0</v>
      </c>
      <c r="X16" s="55"/>
      <c r="Y16" s="55"/>
      <c r="Z16" s="45"/>
      <c r="AA16" s="43">
        <f t="shared" si="3"/>
        <v>0</v>
      </c>
      <c r="AB16" s="36">
        <f t="shared" si="4"/>
        <v>0</v>
      </c>
      <c r="AC16" s="37">
        <f t="shared" si="5"/>
        <v>0</v>
      </c>
      <c r="AD16" s="50" t="s">
        <v>91</v>
      </c>
    </row>
    <row r="17" spans="1:30" s="11" customFormat="1" ht="66" customHeight="1">
      <c r="A17" s="82"/>
      <c r="B17" s="80"/>
      <c r="C17" s="134">
        <v>1891</v>
      </c>
      <c r="D17" s="60"/>
      <c r="E17" s="60"/>
      <c r="F17" s="45"/>
      <c r="G17" s="43">
        <f t="shared" si="6"/>
        <v>0</v>
      </c>
      <c r="H17" s="24"/>
      <c r="I17" s="25"/>
      <c r="J17" s="45"/>
      <c r="K17" s="43">
        <f t="shared" si="0"/>
        <v>0</v>
      </c>
      <c r="L17" s="54"/>
      <c r="M17" s="54"/>
      <c r="N17" s="45"/>
      <c r="O17" s="43">
        <f t="shared" si="7"/>
        <v>0</v>
      </c>
      <c r="P17" s="24"/>
      <c r="Q17" s="25">
        <v>1</v>
      </c>
      <c r="R17" s="45"/>
      <c r="S17" s="43">
        <f t="shared" si="1"/>
        <v>0</v>
      </c>
      <c r="T17" s="24"/>
      <c r="U17" s="25"/>
      <c r="V17" s="45"/>
      <c r="W17" s="43">
        <f t="shared" si="2"/>
        <v>0</v>
      </c>
      <c r="X17" s="55"/>
      <c r="Y17" s="55"/>
      <c r="Z17" s="45"/>
      <c r="AA17" s="43">
        <f t="shared" si="3"/>
        <v>0</v>
      </c>
      <c r="AB17" s="36">
        <f t="shared" si="4"/>
        <v>0</v>
      </c>
      <c r="AC17" s="37">
        <f t="shared" si="5"/>
        <v>0</v>
      </c>
      <c r="AD17" s="50" t="s">
        <v>90</v>
      </c>
    </row>
    <row r="18" spans="1:30" s="11" customFormat="1" ht="66" customHeight="1">
      <c r="A18" s="81">
        <v>8</v>
      </c>
      <c r="B18" s="79" t="s">
        <v>23</v>
      </c>
      <c r="C18" s="134">
        <v>2245.83</v>
      </c>
      <c r="D18" s="54"/>
      <c r="E18" s="54"/>
      <c r="F18" s="45"/>
      <c r="G18" s="43">
        <f t="shared" si="6"/>
        <v>0</v>
      </c>
      <c r="H18" s="24">
        <v>1</v>
      </c>
      <c r="I18" s="25"/>
      <c r="J18" s="45"/>
      <c r="K18" s="43">
        <f t="shared" si="0"/>
        <v>0</v>
      </c>
      <c r="L18" s="54"/>
      <c r="M18" s="54"/>
      <c r="N18" s="45"/>
      <c r="O18" s="43">
        <f t="shared" si="7"/>
        <v>0</v>
      </c>
      <c r="P18" s="24"/>
      <c r="Q18" s="25"/>
      <c r="R18" s="45"/>
      <c r="S18" s="43">
        <f t="shared" si="1"/>
        <v>0</v>
      </c>
      <c r="T18" s="24"/>
      <c r="U18" s="25"/>
      <c r="V18" s="45"/>
      <c r="W18" s="43">
        <f t="shared" si="2"/>
        <v>0</v>
      </c>
      <c r="X18" s="55"/>
      <c r="Y18" s="55"/>
      <c r="Z18" s="45"/>
      <c r="AA18" s="43">
        <f t="shared" si="3"/>
        <v>0</v>
      </c>
      <c r="AB18" s="36">
        <f t="shared" si="4"/>
        <v>0</v>
      </c>
      <c r="AC18" s="37">
        <f t="shared" si="5"/>
        <v>0</v>
      </c>
      <c r="AD18" s="50" t="s">
        <v>32</v>
      </c>
    </row>
    <row r="19" spans="1:30" s="11" customFormat="1" ht="66" customHeight="1">
      <c r="A19" s="82"/>
      <c r="B19" s="80"/>
      <c r="C19" s="134">
        <v>633.4</v>
      </c>
      <c r="D19" s="54"/>
      <c r="E19" s="54"/>
      <c r="F19" s="45"/>
      <c r="G19" s="43">
        <f t="shared" si="6"/>
        <v>0</v>
      </c>
      <c r="H19" s="24"/>
      <c r="I19" s="25">
        <v>1</v>
      </c>
      <c r="J19" s="45"/>
      <c r="K19" s="43">
        <f t="shared" si="0"/>
        <v>0</v>
      </c>
      <c r="L19" s="54"/>
      <c r="M19" s="54"/>
      <c r="N19" s="45"/>
      <c r="O19" s="43">
        <f t="shared" si="7"/>
        <v>0</v>
      </c>
      <c r="P19" s="24"/>
      <c r="Q19" s="25">
        <v>1</v>
      </c>
      <c r="R19" s="45"/>
      <c r="S19" s="43">
        <f t="shared" si="1"/>
        <v>0</v>
      </c>
      <c r="T19" s="24"/>
      <c r="U19" s="25"/>
      <c r="V19" s="45"/>
      <c r="W19" s="43">
        <f t="shared" si="2"/>
        <v>0</v>
      </c>
      <c r="X19" s="55"/>
      <c r="Y19" s="55"/>
      <c r="Z19" s="45"/>
      <c r="AA19" s="43">
        <f t="shared" si="3"/>
        <v>0</v>
      </c>
      <c r="AB19" s="36">
        <f t="shared" si="4"/>
        <v>0</v>
      </c>
      <c r="AC19" s="37">
        <f t="shared" si="5"/>
        <v>0</v>
      </c>
      <c r="AD19" s="67" t="s">
        <v>100</v>
      </c>
    </row>
    <row r="20" spans="1:30" s="11" customFormat="1" ht="108.75" customHeight="1">
      <c r="A20" s="81" t="s">
        <v>17</v>
      </c>
      <c r="B20" s="123" t="s">
        <v>22</v>
      </c>
      <c r="C20" s="135">
        <v>3139.72</v>
      </c>
      <c r="D20" s="25">
        <v>1</v>
      </c>
      <c r="E20" s="25"/>
      <c r="F20" s="45"/>
      <c r="G20" s="43">
        <f t="shared" si="6"/>
        <v>0</v>
      </c>
      <c r="H20" s="24"/>
      <c r="I20" s="25"/>
      <c r="J20" s="45"/>
      <c r="K20" s="43">
        <f t="shared" si="0"/>
        <v>0</v>
      </c>
      <c r="L20" s="54"/>
      <c r="M20" s="54"/>
      <c r="N20" s="45"/>
      <c r="O20" s="43">
        <f t="shared" si="7"/>
        <v>0</v>
      </c>
      <c r="P20" s="24">
        <v>1</v>
      </c>
      <c r="Q20" s="25"/>
      <c r="R20" s="45"/>
      <c r="S20" s="43">
        <f t="shared" si="1"/>
        <v>0</v>
      </c>
      <c r="T20" s="24"/>
      <c r="U20" s="25"/>
      <c r="V20" s="45"/>
      <c r="W20" s="43">
        <f t="shared" si="2"/>
        <v>0</v>
      </c>
      <c r="X20" s="55"/>
      <c r="Y20" s="55"/>
      <c r="Z20" s="45"/>
      <c r="AA20" s="43">
        <f t="shared" si="3"/>
        <v>0</v>
      </c>
      <c r="AB20" s="36">
        <f t="shared" si="4"/>
        <v>0</v>
      </c>
      <c r="AC20" s="37">
        <f t="shared" si="5"/>
        <v>0</v>
      </c>
      <c r="AD20" s="119" t="s">
        <v>92</v>
      </c>
    </row>
    <row r="21" spans="1:30" s="11" customFormat="1" ht="108.75" customHeight="1">
      <c r="A21" s="82"/>
      <c r="B21" s="124"/>
      <c r="C21" s="135">
        <v>630</v>
      </c>
      <c r="D21" s="25"/>
      <c r="E21" s="25">
        <v>1</v>
      </c>
      <c r="F21" s="45"/>
      <c r="G21" s="43">
        <f t="shared" si="6"/>
        <v>0</v>
      </c>
      <c r="H21" s="24"/>
      <c r="I21" s="25"/>
      <c r="J21" s="45"/>
      <c r="K21" s="43">
        <f t="shared" si="0"/>
        <v>0</v>
      </c>
      <c r="L21" s="54"/>
      <c r="M21" s="54"/>
      <c r="N21" s="45"/>
      <c r="O21" s="43">
        <f t="shared" si="7"/>
        <v>0</v>
      </c>
      <c r="P21" s="24"/>
      <c r="Q21" s="25">
        <v>1</v>
      </c>
      <c r="R21" s="45"/>
      <c r="S21" s="43">
        <f t="shared" si="1"/>
        <v>0</v>
      </c>
      <c r="T21" s="24"/>
      <c r="U21" s="25"/>
      <c r="V21" s="45"/>
      <c r="W21" s="43">
        <f t="shared" si="2"/>
        <v>0</v>
      </c>
      <c r="X21" s="55"/>
      <c r="Y21" s="55"/>
      <c r="Z21" s="45"/>
      <c r="AA21" s="43">
        <f t="shared" si="3"/>
        <v>0</v>
      </c>
      <c r="AB21" s="36">
        <f t="shared" si="4"/>
        <v>0</v>
      </c>
      <c r="AC21" s="37">
        <f t="shared" si="5"/>
        <v>0</v>
      </c>
      <c r="AD21" s="120"/>
    </row>
    <row r="22" spans="1:30" s="11" customFormat="1" ht="66" customHeight="1">
      <c r="A22" s="81" t="s">
        <v>8</v>
      </c>
      <c r="B22" s="123" t="s">
        <v>49</v>
      </c>
      <c r="C22" s="135">
        <v>427.1</v>
      </c>
      <c r="D22" s="54"/>
      <c r="E22" s="54"/>
      <c r="F22" s="45"/>
      <c r="G22" s="43">
        <f t="shared" si="6"/>
        <v>0</v>
      </c>
      <c r="H22" s="24">
        <v>1</v>
      </c>
      <c r="I22" s="25"/>
      <c r="J22" s="45"/>
      <c r="K22" s="43">
        <f t="shared" si="0"/>
        <v>0</v>
      </c>
      <c r="L22" s="54"/>
      <c r="M22" s="54"/>
      <c r="N22" s="45"/>
      <c r="O22" s="43">
        <f t="shared" si="7"/>
        <v>0</v>
      </c>
      <c r="P22" s="24"/>
      <c r="Q22" s="25"/>
      <c r="R22" s="45"/>
      <c r="S22" s="43">
        <f t="shared" si="1"/>
        <v>0</v>
      </c>
      <c r="T22" s="24"/>
      <c r="U22" s="25"/>
      <c r="V22" s="45"/>
      <c r="W22" s="43">
        <f t="shared" si="2"/>
        <v>0</v>
      </c>
      <c r="X22" s="55"/>
      <c r="Y22" s="55"/>
      <c r="Z22" s="45"/>
      <c r="AA22" s="43">
        <f t="shared" si="3"/>
        <v>0</v>
      </c>
      <c r="AB22" s="36">
        <f t="shared" si="4"/>
        <v>0</v>
      </c>
      <c r="AC22" s="37">
        <f t="shared" si="5"/>
        <v>0</v>
      </c>
      <c r="AD22" s="131" t="s">
        <v>105</v>
      </c>
    </row>
    <row r="23" spans="1:30" s="11" customFormat="1" ht="66" customHeight="1">
      <c r="A23" s="82"/>
      <c r="B23" s="124"/>
      <c r="C23" s="135">
        <v>385.54</v>
      </c>
      <c r="D23" s="54"/>
      <c r="E23" s="54"/>
      <c r="F23" s="45"/>
      <c r="G23" s="43">
        <f t="shared" si="6"/>
        <v>0</v>
      </c>
      <c r="H23" s="24"/>
      <c r="I23" s="25">
        <v>1</v>
      </c>
      <c r="J23" s="45"/>
      <c r="K23" s="43">
        <f t="shared" si="0"/>
        <v>0</v>
      </c>
      <c r="L23" s="54"/>
      <c r="M23" s="54"/>
      <c r="N23" s="45"/>
      <c r="O23" s="43">
        <f t="shared" si="7"/>
        <v>0</v>
      </c>
      <c r="P23" s="24"/>
      <c r="Q23" s="25"/>
      <c r="R23" s="45"/>
      <c r="S23" s="43">
        <f t="shared" si="1"/>
        <v>0</v>
      </c>
      <c r="T23" s="24"/>
      <c r="U23" s="25"/>
      <c r="V23" s="45"/>
      <c r="W23" s="43">
        <f t="shared" si="2"/>
        <v>0</v>
      </c>
      <c r="X23" s="55"/>
      <c r="Y23" s="55"/>
      <c r="Z23" s="45"/>
      <c r="AA23" s="43">
        <f t="shared" si="3"/>
        <v>0</v>
      </c>
      <c r="AB23" s="36">
        <f t="shared" si="4"/>
        <v>0</v>
      </c>
      <c r="AC23" s="37">
        <f t="shared" si="5"/>
        <v>0</v>
      </c>
      <c r="AD23" s="50" t="s">
        <v>93</v>
      </c>
    </row>
    <row r="24" spans="1:31" s="11" customFormat="1" ht="66" customHeight="1">
      <c r="A24" s="81" t="s">
        <v>18</v>
      </c>
      <c r="B24" s="79" t="s">
        <v>24</v>
      </c>
      <c r="C24" s="134">
        <v>1911.2</v>
      </c>
      <c r="D24" s="54"/>
      <c r="E24" s="54"/>
      <c r="F24" s="45"/>
      <c r="G24" s="43">
        <f t="shared" si="6"/>
        <v>0</v>
      </c>
      <c r="H24" s="24">
        <v>1</v>
      </c>
      <c r="I24" s="25"/>
      <c r="J24" s="45"/>
      <c r="K24" s="43">
        <f t="shared" si="0"/>
        <v>0</v>
      </c>
      <c r="L24" s="54"/>
      <c r="M24" s="54"/>
      <c r="N24" s="45"/>
      <c r="O24" s="43">
        <f t="shared" si="7"/>
        <v>0</v>
      </c>
      <c r="P24" s="24"/>
      <c r="Q24" s="25"/>
      <c r="R24" s="45"/>
      <c r="S24" s="43">
        <f t="shared" si="1"/>
        <v>0</v>
      </c>
      <c r="T24" s="24"/>
      <c r="U24" s="25"/>
      <c r="V24" s="45"/>
      <c r="W24" s="43">
        <f t="shared" si="2"/>
        <v>0</v>
      </c>
      <c r="X24" s="55"/>
      <c r="Y24" s="55"/>
      <c r="Z24" s="45"/>
      <c r="AA24" s="43">
        <f t="shared" si="3"/>
        <v>0</v>
      </c>
      <c r="AB24" s="36">
        <f t="shared" si="4"/>
        <v>0</v>
      </c>
      <c r="AC24" s="37">
        <f t="shared" si="5"/>
        <v>0</v>
      </c>
      <c r="AD24" s="50" t="s">
        <v>97</v>
      </c>
      <c r="AE24" s="33"/>
    </row>
    <row r="25" spans="1:31" s="11" customFormat="1" ht="66" customHeight="1">
      <c r="A25" s="82"/>
      <c r="B25" s="80"/>
      <c r="C25" s="134">
        <v>721.3</v>
      </c>
      <c r="D25" s="54"/>
      <c r="E25" s="54"/>
      <c r="F25" s="45"/>
      <c r="G25" s="43">
        <f t="shared" si="6"/>
        <v>0</v>
      </c>
      <c r="H25" s="24"/>
      <c r="I25" s="25">
        <v>1</v>
      </c>
      <c r="J25" s="45"/>
      <c r="K25" s="43">
        <f t="shared" si="0"/>
        <v>0</v>
      </c>
      <c r="L25" s="54"/>
      <c r="M25" s="54"/>
      <c r="N25" s="45"/>
      <c r="O25" s="43">
        <f t="shared" si="7"/>
        <v>0</v>
      </c>
      <c r="P25" s="24"/>
      <c r="Q25" s="25"/>
      <c r="R25" s="45"/>
      <c r="S25" s="43">
        <f t="shared" si="1"/>
        <v>0</v>
      </c>
      <c r="T25" s="24"/>
      <c r="U25" s="25"/>
      <c r="V25" s="45"/>
      <c r="W25" s="43">
        <f t="shared" si="2"/>
        <v>0</v>
      </c>
      <c r="X25" s="55"/>
      <c r="Y25" s="55"/>
      <c r="Z25" s="45"/>
      <c r="AA25" s="43">
        <f t="shared" si="3"/>
        <v>0</v>
      </c>
      <c r="AB25" s="36">
        <f t="shared" si="4"/>
        <v>0</v>
      </c>
      <c r="AC25" s="37">
        <f t="shared" si="5"/>
        <v>0</v>
      </c>
      <c r="AD25" s="50" t="s">
        <v>96</v>
      </c>
      <c r="AE25" s="33"/>
    </row>
    <row r="26" spans="1:30" s="11" customFormat="1" ht="66" customHeight="1">
      <c r="A26" s="81" t="s">
        <v>6</v>
      </c>
      <c r="B26" s="123" t="s">
        <v>25</v>
      </c>
      <c r="C26" s="135">
        <v>2538.55</v>
      </c>
      <c r="D26" s="54"/>
      <c r="E26" s="54"/>
      <c r="F26" s="45"/>
      <c r="G26" s="43">
        <f t="shared" si="6"/>
        <v>0</v>
      </c>
      <c r="H26" s="28">
        <v>1</v>
      </c>
      <c r="I26" s="29"/>
      <c r="J26" s="45"/>
      <c r="K26" s="43">
        <f t="shared" si="0"/>
        <v>0</v>
      </c>
      <c r="L26" s="54"/>
      <c r="M26" s="54"/>
      <c r="N26" s="45"/>
      <c r="O26" s="43">
        <f t="shared" si="7"/>
        <v>0</v>
      </c>
      <c r="P26" s="28"/>
      <c r="Q26" s="27"/>
      <c r="R26" s="45"/>
      <c r="S26" s="43">
        <f t="shared" si="1"/>
        <v>0</v>
      </c>
      <c r="T26" s="26"/>
      <c r="U26" s="27"/>
      <c r="V26" s="45"/>
      <c r="W26" s="43">
        <f t="shared" si="2"/>
        <v>0</v>
      </c>
      <c r="X26" s="55"/>
      <c r="Y26" s="55"/>
      <c r="Z26" s="45"/>
      <c r="AA26" s="43">
        <f t="shared" si="3"/>
        <v>0</v>
      </c>
      <c r="AB26" s="36">
        <f t="shared" si="4"/>
        <v>0</v>
      </c>
      <c r="AC26" s="37">
        <f t="shared" si="5"/>
        <v>0</v>
      </c>
      <c r="AD26" s="50" t="s">
        <v>94</v>
      </c>
    </row>
    <row r="27" spans="1:30" s="11" customFormat="1" ht="66" customHeight="1">
      <c r="A27" s="82"/>
      <c r="B27" s="124"/>
      <c r="C27" s="135">
        <v>1876.04</v>
      </c>
      <c r="D27" s="54"/>
      <c r="E27" s="54"/>
      <c r="F27" s="45"/>
      <c r="G27" s="43">
        <f t="shared" si="6"/>
        <v>0</v>
      </c>
      <c r="H27" s="28"/>
      <c r="I27" s="29">
        <v>1</v>
      </c>
      <c r="J27" s="45"/>
      <c r="K27" s="43">
        <f t="shared" si="0"/>
        <v>0</v>
      </c>
      <c r="L27" s="54"/>
      <c r="M27" s="54"/>
      <c r="N27" s="45"/>
      <c r="O27" s="43">
        <f t="shared" si="7"/>
        <v>0</v>
      </c>
      <c r="P27" s="26"/>
      <c r="Q27" s="29"/>
      <c r="R27" s="45"/>
      <c r="S27" s="43">
        <f t="shared" si="1"/>
        <v>0</v>
      </c>
      <c r="T27" s="26"/>
      <c r="U27" s="27"/>
      <c r="V27" s="45"/>
      <c r="W27" s="43">
        <f t="shared" si="2"/>
        <v>0</v>
      </c>
      <c r="X27" s="55"/>
      <c r="Y27" s="55"/>
      <c r="Z27" s="45"/>
      <c r="AA27" s="43">
        <f t="shared" si="3"/>
        <v>0</v>
      </c>
      <c r="AB27" s="36">
        <f t="shared" si="4"/>
        <v>0</v>
      </c>
      <c r="AC27" s="37">
        <f t="shared" si="5"/>
        <v>0</v>
      </c>
      <c r="AD27" s="50" t="s">
        <v>95</v>
      </c>
    </row>
    <row r="28" spans="1:30" s="11" customFormat="1" ht="66" customHeight="1">
      <c r="A28" s="81" t="s">
        <v>19</v>
      </c>
      <c r="B28" s="125" t="s">
        <v>26</v>
      </c>
      <c r="C28" s="135">
        <v>9116.47</v>
      </c>
      <c r="D28" s="54"/>
      <c r="E28" s="54"/>
      <c r="F28" s="45"/>
      <c r="G28" s="43">
        <f t="shared" si="6"/>
        <v>0</v>
      </c>
      <c r="H28" s="28">
        <v>1</v>
      </c>
      <c r="I28" s="29"/>
      <c r="J28" s="45"/>
      <c r="K28" s="43">
        <f t="shared" si="0"/>
        <v>0</v>
      </c>
      <c r="L28" s="54"/>
      <c r="M28" s="54"/>
      <c r="N28" s="45"/>
      <c r="O28" s="43">
        <f t="shared" si="7"/>
        <v>0</v>
      </c>
      <c r="P28" s="28"/>
      <c r="Q28" s="29"/>
      <c r="R28" s="45"/>
      <c r="S28" s="43">
        <f t="shared" si="1"/>
        <v>0</v>
      </c>
      <c r="T28" s="28"/>
      <c r="U28" s="29"/>
      <c r="V28" s="45"/>
      <c r="W28" s="43">
        <f t="shared" si="2"/>
        <v>0</v>
      </c>
      <c r="X28" s="59"/>
      <c r="Y28" s="59"/>
      <c r="Z28" s="45"/>
      <c r="AA28" s="43">
        <f t="shared" si="3"/>
        <v>0</v>
      </c>
      <c r="AB28" s="36">
        <f t="shared" si="4"/>
        <v>0</v>
      </c>
      <c r="AC28" s="37">
        <f t="shared" si="5"/>
        <v>0</v>
      </c>
      <c r="AD28" s="50" t="s">
        <v>97</v>
      </c>
    </row>
    <row r="29" spans="1:30" s="11" customFormat="1" ht="66" customHeight="1">
      <c r="A29" s="82"/>
      <c r="B29" s="126"/>
      <c r="C29" s="135">
        <v>1642.8</v>
      </c>
      <c r="D29" s="54"/>
      <c r="E29" s="54"/>
      <c r="F29" s="45"/>
      <c r="G29" s="43">
        <f t="shared" si="6"/>
        <v>0</v>
      </c>
      <c r="H29" s="28"/>
      <c r="I29" s="29">
        <v>1</v>
      </c>
      <c r="J29" s="45"/>
      <c r="K29" s="43">
        <f t="shared" si="0"/>
        <v>0</v>
      </c>
      <c r="L29" s="54"/>
      <c r="M29" s="54"/>
      <c r="N29" s="45"/>
      <c r="O29" s="43">
        <f t="shared" si="7"/>
        <v>0</v>
      </c>
      <c r="P29" s="28"/>
      <c r="Q29" s="29"/>
      <c r="R29" s="45"/>
      <c r="S29" s="43">
        <f t="shared" si="1"/>
        <v>0</v>
      </c>
      <c r="T29" s="28"/>
      <c r="U29" s="29"/>
      <c r="V29" s="45"/>
      <c r="W29" s="43">
        <f t="shared" si="2"/>
        <v>0</v>
      </c>
      <c r="X29" s="59"/>
      <c r="Y29" s="59"/>
      <c r="Z29" s="45"/>
      <c r="AA29" s="43">
        <f t="shared" si="3"/>
        <v>0</v>
      </c>
      <c r="AB29" s="36">
        <f t="shared" si="4"/>
        <v>0</v>
      </c>
      <c r="AC29" s="37">
        <f t="shared" si="5"/>
        <v>0</v>
      </c>
      <c r="AD29" s="131" t="s">
        <v>103</v>
      </c>
    </row>
    <row r="30" spans="1:30" s="11" customFormat="1" ht="66" customHeight="1">
      <c r="A30" s="81" t="s">
        <v>11</v>
      </c>
      <c r="B30" s="123" t="s">
        <v>46</v>
      </c>
      <c r="C30" s="135">
        <v>413.57</v>
      </c>
      <c r="D30" s="54"/>
      <c r="E30" s="54"/>
      <c r="F30" s="45"/>
      <c r="G30" s="43">
        <f t="shared" si="6"/>
        <v>0</v>
      </c>
      <c r="H30" s="28">
        <v>1</v>
      </c>
      <c r="I30" s="29"/>
      <c r="J30" s="45"/>
      <c r="K30" s="43">
        <f t="shared" si="0"/>
        <v>0</v>
      </c>
      <c r="L30" s="54"/>
      <c r="M30" s="54"/>
      <c r="N30" s="45"/>
      <c r="O30" s="43">
        <f t="shared" si="7"/>
        <v>0</v>
      </c>
      <c r="P30" s="28"/>
      <c r="Q30" s="29"/>
      <c r="R30" s="45"/>
      <c r="S30" s="43">
        <f t="shared" si="1"/>
        <v>0</v>
      </c>
      <c r="T30" s="28"/>
      <c r="U30" s="29"/>
      <c r="V30" s="45"/>
      <c r="W30" s="43">
        <f t="shared" si="2"/>
        <v>0</v>
      </c>
      <c r="X30" s="59"/>
      <c r="Y30" s="59"/>
      <c r="Z30" s="45"/>
      <c r="AA30" s="43">
        <f t="shared" si="3"/>
        <v>0</v>
      </c>
      <c r="AB30" s="36">
        <f t="shared" si="4"/>
        <v>0</v>
      </c>
      <c r="AC30" s="37">
        <f t="shared" si="5"/>
        <v>0</v>
      </c>
      <c r="AD30" s="131" t="s">
        <v>32</v>
      </c>
    </row>
    <row r="31" spans="1:30" s="11" customFormat="1" ht="66" customHeight="1">
      <c r="A31" s="82"/>
      <c r="B31" s="124"/>
      <c r="C31" s="135">
        <v>60</v>
      </c>
      <c r="D31" s="54"/>
      <c r="E31" s="54"/>
      <c r="F31" s="45"/>
      <c r="G31" s="43">
        <f t="shared" si="6"/>
        <v>0</v>
      </c>
      <c r="H31" s="28"/>
      <c r="I31" s="28">
        <v>1</v>
      </c>
      <c r="J31" s="45"/>
      <c r="K31" s="43">
        <f t="shared" si="0"/>
        <v>0</v>
      </c>
      <c r="L31" s="54"/>
      <c r="M31" s="54"/>
      <c r="N31" s="45"/>
      <c r="O31" s="43">
        <f t="shared" si="7"/>
        <v>0</v>
      </c>
      <c r="P31" s="28"/>
      <c r="Q31" s="29"/>
      <c r="R31" s="45"/>
      <c r="S31" s="43">
        <f t="shared" si="1"/>
        <v>0</v>
      </c>
      <c r="T31" s="28"/>
      <c r="U31" s="29"/>
      <c r="V31" s="45"/>
      <c r="W31" s="43">
        <f t="shared" si="2"/>
        <v>0</v>
      </c>
      <c r="X31" s="59"/>
      <c r="Y31" s="59"/>
      <c r="Z31" s="45"/>
      <c r="AA31" s="43">
        <f t="shared" si="3"/>
        <v>0</v>
      </c>
      <c r="AB31" s="36">
        <f t="shared" si="4"/>
        <v>0</v>
      </c>
      <c r="AC31" s="37">
        <f t="shared" si="5"/>
        <v>0</v>
      </c>
      <c r="AD31" s="131" t="s">
        <v>93</v>
      </c>
    </row>
    <row r="32" spans="1:30" s="11" customFormat="1" ht="66" customHeight="1">
      <c r="A32" s="81" t="s">
        <v>12</v>
      </c>
      <c r="B32" s="79" t="s">
        <v>51</v>
      </c>
      <c r="C32" s="135">
        <v>1753.6</v>
      </c>
      <c r="D32" s="58"/>
      <c r="E32" s="58"/>
      <c r="F32" s="45"/>
      <c r="G32" s="43">
        <f t="shared" si="6"/>
        <v>0</v>
      </c>
      <c r="H32" s="24">
        <v>1</v>
      </c>
      <c r="I32" s="24"/>
      <c r="J32" s="45"/>
      <c r="K32" s="43">
        <f t="shared" si="0"/>
        <v>0</v>
      </c>
      <c r="L32" s="54"/>
      <c r="M32" s="58"/>
      <c r="N32" s="45"/>
      <c r="O32" s="43">
        <f t="shared" si="7"/>
        <v>0</v>
      </c>
      <c r="P32" s="24"/>
      <c r="Q32" s="57"/>
      <c r="R32" s="45"/>
      <c r="S32" s="43">
        <f t="shared" si="1"/>
        <v>0</v>
      </c>
      <c r="T32" s="24"/>
      <c r="U32" s="25"/>
      <c r="V32" s="45"/>
      <c r="W32" s="43">
        <f t="shared" si="2"/>
        <v>0</v>
      </c>
      <c r="X32" s="55"/>
      <c r="Y32" s="55"/>
      <c r="Z32" s="45"/>
      <c r="AA32" s="43">
        <f>1.23*(Z32)</f>
        <v>0</v>
      </c>
      <c r="AB32" s="36">
        <f t="shared" si="4"/>
        <v>0</v>
      </c>
      <c r="AC32" s="37">
        <f t="shared" si="5"/>
        <v>0</v>
      </c>
      <c r="AD32" s="131" t="s">
        <v>106</v>
      </c>
    </row>
    <row r="33" spans="1:30" s="11" customFormat="1" ht="66" customHeight="1">
      <c r="A33" s="82"/>
      <c r="B33" s="80"/>
      <c r="C33" s="135">
        <v>512.87</v>
      </c>
      <c r="D33" s="58"/>
      <c r="E33" s="58"/>
      <c r="F33" s="45"/>
      <c r="G33" s="43">
        <f t="shared" si="6"/>
        <v>0</v>
      </c>
      <c r="H33" s="24"/>
      <c r="I33" s="24">
        <v>1</v>
      </c>
      <c r="J33" s="45"/>
      <c r="K33" s="43">
        <f t="shared" si="0"/>
        <v>0</v>
      </c>
      <c r="L33" s="54"/>
      <c r="M33" s="58"/>
      <c r="N33" s="45"/>
      <c r="O33" s="43">
        <f t="shared" si="7"/>
        <v>0</v>
      </c>
      <c r="P33" s="24"/>
      <c r="Q33" s="25"/>
      <c r="R33" s="45"/>
      <c r="S33" s="43">
        <f t="shared" si="1"/>
        <v>0</v>
      </c>
      <c r="T33" s="24"/>
      <c r="U33" s="25"/>
      <c r="V33" s="45"/>
      <c r="W33" s="43">
        <f t="shared" si="2"/>
        <v>0</v>
      </c>
      <c r="X33" s="55"/>
      <c r="Y33" s="55"/>
      <c r="Z33" s="45"/>
      <c r="AA33" s="43">
        <f>1.23*(Z33)</f>
        <v>0</v>
      </c>
      <c r="AB33" s="36">
        <f t="shared" si="4"/>
        <v>0</v>
      </c>
      <c r="AC33" s="37">
        <f t="shared" si="5"/>
        <v>0</v>
      </c>
      <c r="AD33" s="131" t="s">
        <v>98</v>
      </c>
    </row>
    <row r="34" spans="1:30" s="11" customFormat="1" ht="66" customHeight="1">
      <c r="A34" s="81" t="s">
        <v>20</v>
      </c>
      <c r="B34" s="79" t="s">
        <v>76</v>
      </c>
      <c r="C34" s="136">
        <v>377.48</v>
      </c>
      <c r="D34" s="58"/>
      <c r="E34" s="58"/>
      <c r="F34" s="45"/>
      <c r="G34" s="43">
        <f t="shared" si="6"/>
        <v>0</v>
      </c>
      <c r="H34" s="24">
        <v>1</v>
      </c>
      <c r="I34" s="24"/>
      <c r="J34" s="45"/>
      <c r="K34" s="43">
        <f t="shared" si="0"/>
        <v>0</v>
      </c>
      <c r="L34" s="54"/>
      <c r="M34" s="58"/>
      <c r="N34" s="45"/>
      <c r="O34" s="43">
        <f t="shared" si="7"/>
        <v>0</v>
      </c>
      <c r="P34" s="24"/>
      <c r="Q34" s="57"/>
      <c r="R34" s="45"/>
      <c r="S34" s="43">
        <f t="shared" si="1"/>
        <v>0</v>
      </c>
      <c r="T34" s="24"/>
      <c r="U34" s="25"/>
      <c r="V34" s="45"/>
      <c r="W34" s="43">
        <f t="shared" si="2"/>
        <v>0</v>
      </c>
      <c r="X34" s="55"/>
      <c r="Y34" s="55"/>
      <c r="Z34" s="45"/>
      <c r="AA34" s="43">
        <f>1.23*(Z34)</f>
        <v>0</v>
      </c>
      <c r="AB34" s="36">
        <f t="shared" si="4"/>
        <v>0</v>
      </c>
      <c r="AC34" s="37">
        <f t="shared" si="5"/>
        <v>0</v>
      </c>
      <c r="AD34" s="131" t="s">
        <v>107</v>
      </c>
    </row>
    <row r="35" spans="1:30" s="11" customFormat="1" ht="66" customHeight="1">
      <c r="A35" s="82"/>
      <c r="B35" s="80"/>
      <c r="C35" s="136">
        <v>112</v>
      </c>
      <c r="D35" s="58"/>
      <c r="E35" s="58"/>
      <c r="F35" s="45"/>
      <c r="G35" s="43">
        <f t="shared" si="6"/>
        <v>0</v>
      </c>
      <c r="H35" s="24"/>
      <c r="I35" s="24">
        <v>1</v>
      </c>
      <c r="J35" s="45"/>
      <c r="K35" s="43">
        <f t="shared" si="0"/>
        <v>0</v>
      </c>
      <c r="L35" s="54"/>
      <c r="M35" s="58"/>
      <c r="N35" s="45"/>
      <c r="O35" s="43">
        <f t="shared" si="7"/>
        <v>0</v>
      </c>
      <c r="P35" s="24"/>
      <c r="Q35" s="57"/>
      <c r="R35" s="45"/>
      <c r="S35" s="43">
        <f t="shared" si="1"/>
        <v>0</v>
      </c>
      <c r="T35" s="24"/>
      <c r="U35" s="25"/>
      <c r="V35" s="45"/>
      <c r="W35" s="43">
        <f t="shared" si="2"/>
        <v>0</v>
      </c>
      <c r="X35" s="55"/>
      <c r="Y35" s="55"/>
      <c r="Z35" s="45"/>
      <c r="AA35" s="43">
        <f>1.23*(Z35)</f>
        <v>0</v>
      </c>
      <c r="AB35" s="36">
        <f t="shared" si="4"/>
        <v>0</v>
      </c>
      <c r="AC35" s="37">
        <f t="shared" si="5"/>
        <v>0</v>
      </c>
      <c r="AD35" s="50" t="s">
        <v>93</v>
      </c>
    </row>
    <row r="36" spans="1:30" s="11" customFormat="1" ht="88.5" customHeight="1">
      <c r="A36" s="23" t="s">
        <v>20</v>
      </c>
      <c r="B36" s="46" t="s">
        <v>27</v>
      </c>
      <c r="C36" s="134">
        <v>2290</v>
      </c>
      <c r="D36" s="25">
        <v>1</v>
      </c>
      <c r="E36" s="25">
        <v>1</v>
      </c>
      <c r="F36" s="45"/>
      <c r="G36" s="43">
        <f t="shared" si="6"/>
        <v>0</v>
      </c>
      <c r="H36" s="24"/>
      <c r="I36" s="25"/>
      <c r="J36" s="45"/>
      <c r="K36" s="43">
        <f t="shared" si="0"/>
        <v>0</v>
      </c>
      <c r="L36" s="24">
        <v>1</v>
      </c>
      <c r="M36" s="25">
        <v>1</v>
      </c>
      <c r="N36" s="45"/>
      <c r="O36" s="43">
        <f t="shared" si="7"/>
        <v>0</v>
      </c>
      <c r="P36" s="24"/>
      <c r="Q36" s="25"/>
      <c r="R36" s="45"/>
      <c r="S36" s="43">
        <f t="shared" si="1"/>
        <v>0</v>
      </c>
      <c r="T36" s="24">
        <v>1</v>
      </c>
      <c r="U36" s="25">
        <v>1</v>
      </c>
      <c r="V36" s="45"/>
      <c r="W36" s="43">
        <f t="shared" si="2"/>
        <v>0</v>
      </c>
      <c r="X36" s="55"/>
      <c r="Y36" s="55"/>
      <c r="Z36" s="45"/>
      <c r="AA36" s="43">
        <f t="shared" si="3"/>
        <v>0</v>
      </c>
      <c r="AB36" s="36">
        <f t="shared" si="4"/>
        <v>0</v>
      </c>
      <c r="AC36" s="37">
        <f t="shared" si="5"/>
        <v>0</v>
      </c>
      <c r="AD36" s="51" t="s">
        <v>53</v>
      </c>
    </row>
    <row r="37" spans="1:30" s="11" customFormat="1" ht="66" customHeight="1">
      <c r="A37" s="23" t="s">
        <v>13</v>
      </c>
      <c r="B37" s="46" t="s">
        <v>41</v>
      </c>
      <c r="C37" s="134">
        <v>755</v>
      </c>
      <c r="D37" s="25">
        <v>1</v>
      </c>
      <c r="E37" s="25">
        <v>1</v>
      </c>
      <c r="F37" s="45"/>
      <c r="G37" s="43">
        <f t="shared" si="6"/>
        <v>0</v>
      </c>
      <c r="H37" s="24"/>
      <c r="I37" s="25"/>
      <c r="J37" s="45"/>
      <c r="K37" s="43">
        <f t="shared" si="0"/>
        <v>0</v>
      </c>
      <c r="L37" s="24">
        <v>1</v>
      </c>
      <c r="M37" s="25">
        <v>1</v>
      </c>
      <c r="N37" s="45"/>
      <c r="O37" s="43">
        <f t="shared" si="7"/>
        <v>0</v>
      </c>
      <c r="P37" s="24"/>
      <c r="Q37" s="25"/>
      <c r="R37" s="45"/>
      <c r="S37" s="43">
        <f t="shared" si="1"/>
        <v>0</v>
      </c>
      <c r="T37" s="24">
        <v>1</v>
      </c>
      <c r="U37" s="25">
        <v>1</v>
      </c>
      <c r="V37" s="45"/>
      <c r="W37" s="43">
        <f t="shared" si="2"/>
        <v>0</v>
      </c>
      <c r="X37" s="55"/>
      <c r="Y37" s="55"/>
      <c r="Z37" s="45"/>
      <c r="AA37" s="43">
        <f t="shared" si="3"/>
        <v>0</v>
      </c>
      <c r="AB37" s="36">
        <f t="shared" si="4"/>
        <v>0</v>
      </c>
      <c r="AC37" s="37">
        <f t="shared" si="5"/>
        <v>0</v>
      </c>
      <c r="AD37" s="51" t="s">
        <v>54</v>
      </c>
    </row>
    <row r="38" spans="1:32" s="12" customFormat="1" ht="66" customHeight="1">
      <c r="A38" s="81" t="s">
        <v>14</v>
      </c>
      <c r="B38" s="127" t="s">
        <v>28</v>
      </c>
      <c r="C38" s="134">
        <v>1831.19</v>
      </c>
      <c r="D38" s="54"/>
      <c r="E38" s="54"/>
      <c r="F38" s="45"/>
      <c r="G38" s="43">
        <f t="shared" si="6"/>
        <v>0</v>
      </c>
      <c r="H38" s="24"/>
      <c r="I38" s="25"/>
      <c r="J38" s="45"/>
      <c r="K38" s="43">
        <f t="shared" si="0"/>
        <v>0</v>
      </c>
      <c r="L38" s="58">
        <v>1</v>
      </c>
      <c r="M38" s="58"/>
      <c r="N38" s="45"/>
      <c r="O38" s="43">
        <f t="shared" si="7"/>
        <v>0</v>
      </c>
      <c r="P38" s="24"/>
      <c r="Q38" s="25"/>
      <c r="R38" s="45"/>
      <c r="S38" s="43">
        <f t="shared" si="1"/>
        <v>0</v>
      </c>
      <c r="T38" s="24"/>
      <c r="U38" s="25"/>
      <c r="V38" s="45"/>
      <c r="W38" s="43">
        <f t="shared" si="2"/>
        <v>0</v>
      </c>
      <c r="X38" s="58"/>
      <c r="Y38" s="55"/>
      <c r="Z38" s="45"/>
      <c r="AA38" s="43">
        <f t="shared" si="3"/>
        <v>0</v>
      </c>
      <c r="AB38" s="36">
        <f t="shared" si="4"/>
        <v>0</v>
      </c>
      <c r="AC38" s="37">
        <f t="shared" si="5"/>
        <v>0</v>
      </c>
      <c r="AD38" s="77" t="s">
        <v>57</v>
      </c>
      <c r="AF38" s="11"/>
    </row>
    <row r="39" spans="1:32" s="12" customFormat="1" ht="66" customHeight="1">
      <c r="A39" s="82"/>
      <c r="B39" s="128"/>
      <c r="C39" s="134">
        <v>548.3</v>
      </c>
      <c r="D39" s="54"/>
      <c r="E39" s="54"/>
      <c r="F39" s="45"/>
      <c r="G39" s="43">
        <f t="shared" si="6"/>
        <v>0</v>
      </c>
      <c r="H39" s="24"/>
      <c r="I39" s="25"/>
      <c r="J39" s="45"/>
      <c r="K39" s="43">
        <f t="shared" si="0"/>
        <v>0</v>
      </c>
      <c r="L39" s="58"/>
      <c r="M39" s="58">
        <v>1</v>
      </c>
      <c r="N39" s="45"/>
      <c r="O39" s="43">
        <f t="shared" si="7"/>
        <v>0</v>
      </c>
      <c r="P39" s="24"/>
      <c r="Q39" s="25"/>
      <c r="R39" s="45"/>
      <c r="S39" s="43">
        <f t="shared" si="1"/>
        <v>0</v>
      </c>
      <c r="T39" s="24"/>
      <c r="U39" s="24"/>
      <c r="V39" s="45"/>
      <c r="W39" s="43">
        <f t="shared" si="2"/>
        <v>0</v>
      </c>
      <c r="X39" s="58"/>
      <c r="Y39" s="55"/>
      <c r="Z39" s="45"/>
      <c r="AA39" s="43">
        <f t="shared" si="3"/>
        <v>0</v>
      </c>
      <c r="AB39" s="36">
        <f t="shared" si="4"/>
        <v>0</v>
      </c>
      <c r="AC39" s="37">
        <f t="shared" si="5"/>
        <v>0</v>
      </c>
      <c r="AD39" s="78"/>
      <c r="AF39" s="11"/>
    </row>
    <row r="40" spans="1:30" s="11" customFormat="1" ht="66" customHeight="1">
      <c r="A40" s="81" t="s">
        <v>21</v>
      </c>
      <c r="B40" s="79" t="s">
        <v>29</v>
      </c>
      <c r="C40" s="134">
        <v>2406.26</v>
      </c>
      <c r="D40" s="54"/>
      <c r="E40" s="54"/>
      <c r="F40" s="45"/>
      <c r="G40" s="43">
        <f t="shared" si="6"/>
        <v>0</v>
      </c>
      <c r="H40" s="24">
        <v>1</v>
      </c>
      <c r="I40" s="25"/>
      <c r="J40" s="45"/>
      <c r="K40" s="43">
        <f t="shared" si="0"/>
        <v>0</v>
      </c>
      <c r="L40" s="58">
        <v>1</v>
      </c>
      <c r="M40" s="58"/>
      <c r="N40" s="45"/>
      <c r="O40" s="43">
        <f t="shared" si="7"/>
        <v>0</v>
      </c>
      <c r="P40" s="38"/>
      <c r="Q40" s="39"/>
      <c r="R40" s="45"/>
      <c r="S40" s="43">
        <f t="shared" si="1"/>
        <v>0</v>
      </c>
      <c r="T40" s="38"/>
      <c r="U40" s="38"/>
      <c r="V40" s="45"/>
      <c r="W40" s="43">
        <f t="shared" si="2"/>
        <v>0</v>
      </c>
      <c r="X40" s="58">
        <v>1</v>
      </c>
      <c r="Y40" s="58"/>
      <c r="Z40" s="45"/>
      <c r="AA40" s="43">
        <f t="shared" si="3"/>
        <v>0</v>
      </c>
      <c r="AB40" s="36">
        <f t="shared" si="4"/>
        <v>0</v>
      </c>
      <c r="AC40" s="37">
        <f t="shared" si="5"/>
        <v>0</v>
      </c>
      <c r="AD40" s="77" t="s">
        <v>59</v>
      </c>
    </row>
    <row r="41" spans="1:30" s="11" customFormat="1" ht="66" customHeight="1">
      <c r="A41" s="82"/>
      <c r="B41" s="80"/>
      <c r="C41" s="134">
        <v>898.26</v>
      </c>
      <c r="D41" s="54"/>
      <c r="E41" s="54"/>
      <c r="F41" s="45"/>
      <c r="G41" s="43">
        <f t="shared" si="6"/>
        <v>0</v>
      </c>
      <c r="H41" s="24"/>
      <c r="I41" s="24">
        <v>1</v>
      </c>
      <c r="J41" s="45"/>
      <c r="K41" s="43">
        <f t="shared" si="0"/>
        <v>0</v>
      </c>
      <c r="L41" s="58"/>
      <c r="M41" s="58">
        <v>1</v>
      </c>
      <c r="N41" s="45"/>
      <c r="O41" s="43">
        <f t="shared" si="7"/>
        <v>0</v>
      </c>
      <c r="P41" s="38"/>
      <c r="Q41" s="39"/>
      <c r="R41" s="45"/>
      <c r="S41" s="43">
        <f t="shared" si="1"/>
        <v>0</v>
      </c>
      <c r="T41" s="38"/>
      <c r="U41" s="38"/>
      <c r="V41" s="45"/>
      <c r="W41" s="43">
        <f t="shared" si="2"/>
        <v>0</v>
      </c>
      <c r="X41" s="58"/>
      <c r="Y41" s="58">
        <v>1</v>
      </c>
      <c r="Z41" s="45"/>
      <c r="AA41" s="43">
        <f t="shared" si="3"/>
        <v>0</v>
      </c>
      <c r="AB41" s="36">
        <f t="shared" si="4"/>
        <v>0</v>
      </c>
      <c r="AC41" s="37">
        <f t="shared" si="5"/>
        <v>0</v>
      </c>
      <c r="AD41" s="78"/>
    </row>
    <row r="42" spans="1:30" s="11" customFormat="1" ht="66" customHeight="1">
      <c r="A42" s="81" t="s">
        <v>15</v>
      </c>
      <c r="B42" s="127" t="s">
        <v>30</v>
      </c>
      <c r="C42" s="134">
        <v>1467.32</v>
      </c>
      <c r="D42" s="54"/>
      <c r="E42" s="54"/>
      <c r="F42" s="45"/>
      <c r="G42" s="43">
        <f t="shared" si="6"/>
        <v>0</v>
      </c>
      <c r="H42" s="24">
        <v>1</v>
      </c>
      <c r="I42" s="24"/>
      <c r="J42" s="45"/>
      <c r="K42" s="43">
        <f t="shared" si="0"/>
        <v>0</v>
      </c>
      <c r="L42" s="58">
        <v>1</v>
      </c>
      <c r="M42" s="58"/>
      <c r="N42" s="45"/>
      <c r="O42" s="43">
        <f t="shared" si="7"/>
        <v>0</v>
      </c>
      <c r="P42" s="38"/>
      <c r="Q42" s="39"/>
      <c r="R42" s="45"/>
      <c r="S42" s="43">
        <f t="shared" si="1"/>
        <v>0</v>
      </c>
      <c r="T42" s="38"/>
      <c r="U42" s="38"/>
      <c r="V42" s="45"/>
      <c r="W42" s="43">
        <f t="shared" si="2"/>
        <v>0</v>
      </c>
      <c r="X42" s="58">
        <v>1</v>
      </c>
      <c r="Y42" s="58"/>
      <c r="Z42" s="45"/>
      <c r="AA42" s="43">
        <f t="shared" si="3"/>
        <v>0</v>
      </c>
      <c r="AB42" s="36">
        <f t="shared" si="4"/>
        <v>0</v>
      </c>
      <c r="AC42" s="37">
        <f t="shared" si="5"/>
        <v>0</v>
      </c>
      <c r="AD42" s="77" t="s">
        <v>60</v>
      </c>
    </row>
    <row r="43" spans="1:30" s="11" customFormat="1" ht="66" customHeight="1">
      <c r="A43" s="82"/>
      <c r="B43" s="128"/>
      <c r="C43" s="134">
        <v>137.61</v>
      </c>
      <c r="D43" s="54"/>
      <c r="E43" s="54"/>
      <c r="F43" s="45"/>
      <c r="G43" s="43">
        <f t="shared" si="6"/>
        <v>0</v>
      </c>
      <c r="H43" s="24"/>
      <c r="I43" s="24">
        <v>1</v>
      </c>
      <c r="J43" s="45"/>
      <c r="K43" s="43">
        <f t="shared" si="0"/>
        <v>0</v>
      </c>
      <c r="L43" s="58"/>
      <c r="M43" s="58">
        <v>1</v>
      </c>
      <c r="N43" s="45"/>
      <c r="O43" s="43">
        <f t="shared" si="7"/>
        <v>0</v>
      </c>
      <c r="P43" s="38"/>
      <c r="Q43" s="39"/>
      <c r="R43" s="45"/>
      <c r="S43" s="43">
        <f t="shared" si="1"/>
        <v>0</v>
      </c>
      <c r="T43" s="38"/>
      <c r="U43" s="38"/>
      <c r="V43" s="45"/>
      <c r="W43" s="43">
        <f t="shared" si="2"/>
        <v>0</v>
      </c>
      <c r="X43" s="58"/>
      <c r="Y43" s="58"/>
      <c r="Z43" s="45"/>
      <c r="AA43" s="43">
        <f t="shared" si="3"/>
        <v>0</v>
      </c>
      <c r="AB43" s="36">
        <f t="shared" si="4"/>
        <v>0</v>
      </c>
      <c r="AC43" s="37">
        <f t="shared" si="5"/>
        <v>0</v>
      </c>
      <c r="AD43" s="78"/>
    </row>
    <row r="44" spans="1:30" s="11" customFormat="1" ht="276" customHeight="1">
      <c r="A44" s="23" t="s">
        <v>65</v>
      </c>
      <c r="B44" s="46" t="s">
        <v>40</v>
      </c>
      <c r="C44" s="134">
        <v>7280</v>
      </c>
      <c r="D44" s="54"/>
      <c r="E44" s="54"/>
      <c r="F44" s="45"/>
      <c r="G44" s="43">
        <f t="shared" si="6"/>
        <v>0</v>
      </c>
      <c r="H44" s="24"/>
      <c r="I44" s="24"/>
      <c r="J44" s="45"/>
      <c r="K44" s="43">
        <f t="shared" si="0"/>
        <v>0</v>
      </c>
      <c r="L44" s="54"/>
      <c r="M44" s="58">
        <v>1</v>
      </c>
      <c r="N44" s="45"/>
      <c r="O44" s="43">
        <f t="shared" si="7"/>
        <v>0</v>
      </c>
      <c r="P44" s="24"/>
      <c r="Q44" s="25"/>
      <c r="R44" s="45"/>
      <c r="S44" s="43">
        <f t="shared" si="1"/>
        <v>0</v>
      </c>
      <c r="T44" s="24"/>
      <c r="U44" s="25">
        <v>1</v>
      </c>
      <c r="V44" s="45"/>
      <c r="W44" s="43">
        <f t="shared" si="2"/>
        <v>0</v>
      </c>
      <c r="X44" s="55"/>
      <c r="Y44" s="55"/>
      <c r="Z44" s="45"/>
      <c r="AA44" s="43">
        <f t="shared" si="3"/>
        <v>0</v>
      </c>
      <c r="AB44" s="36">
        <f t="shared" si="4"/>
        <v>0</v>
      </c>
      <c r="AC44" s="37">
        <f t="shared" si="5"/>
        <v>0</v>
      </c>
      <c r="AD44" s="52" t="s">
        <v>73</v>
      </c>
    </row>
    <row r="45" spans="1:30" s="11" customFormat="1" ht="72" customHeight="1">
      <c r="A45" s="23" t="s">
        <v>66</v>
      </c>
      <c r="B45" s="49" t="s">
        <v>62</v>
      </c>
      <c r="C45" s="137">
        <v>1200</v>
      </c>
      <c r="D45" s="54"/>
      <c r="E45" s="58"/>
      <c r="F45" s="45"/>
      <c r="G45" s="43">
        <f t="shared" si="6"/>
        <v>0</v>
      </c>
      <c r="H45" s="24"/>
      <c r="I45" s="24"/>
      <c r="J45" s="45"/>
      <c r="K45" s="43">
        <f t="shared" si="0"/>
        <v>0</v>
      </c>
      <c r="L45" s="54"/>
      <c r="M45" s="58"/>
      <c r="N45" s="45"/>
      <c r="O45" s="43">
        <f t="shared" si="7"/>
        <v>0</v>
      </c>
      <c r="P45" s="24"/>
      <c r="Q45" s="25"/>
      <c r="R45" s="45"/>
      <c r="S45" s="43">
        <f t="shared" si="1"/>
        <v>0</v>
      </c>
      <c r="T45" s="24"/>
      <c r="U45" s="25"/>
      <c r="V45" s="45"/>
      <c r="W45" s="43">
        <f t="shared" si="2"/>
        <v>0</v>
      </c>
      <c r="X45" s="55"/>
      <c r="Y45" s="55"/>
      <c r="Z45" s="45"/>
      <c r="AA45" s="43">
        <f t="shared" si="3"/>
        <v>0</v>
      </c>
      <c r="AB45" s="36">
        <f t="shared" si="4"/>
        <v>0</v>
      </c>
      <c r="AC45" s="37">
        <f t="shared" si="5"/>
        <v>0</v>
      </c>
      <c r="AD45" s="53" t="s">
        <v>63</v>
      </c>
    </row>
    <row r="46" spans="1:30" s="11" customFormat="1" ht="72" customHeight="1">
      <c r="A46" s="23" t="s">
        <v>74</v>
      </c>
      <c r="B46" s="49" t="s">
        <v>87</v>
      </c>
      <c r="C46" s="137">
        <v>731</v>
      </c>
      <c r="D46" s="54"/>
      <c r="E46" s="58">
        <v>1</v>
      </c>
      <c r="F46" s="45"/>
      <c r="G46" s="43">
        <f t="shared" si="6"/>
        <v>0</v>
      </c>
      <c r="H46" s="25"/>
      <c r="I46" s="25"/>
      <c r="J46" s="45"/>
      <c r="K46" s="43">
        <f t="shared" si="0"/>
        <v>0</v>
      </c>
      <c r="L46" s="54"/>
      <c r="M46" s="58"/>
      <c r="N46" s="45"/>
      <c r="O46" s="43">
        <f t="shared" si="7"/>
        <v>0</v>
      </c>
      <c r="P46" s="25"/>
      <c r="Q46" s="25"/>
      <c r="R46" s="45"/>
      <c r="S46" s="43">
        <f t="shared" si="1"/>
        <v>0</v>
      </c>
      <c r="T46" s="25"/>
      <c r="U46" s="25">
        <v>1</v>
      </c>
      <c r="V46" s="45"/>
      <c r="W46" s="43">
        <f t="shared" si="2"/>
        <v>0</v>
      </c>
      <c r="X46" s="55"/>
      <c r="Y46" s="55"/>
      <c r="Z46" s="45"/>
      <c r="AA46" s="43">
        <f t="shared" si="3"/>
        <v>0</v>
      </c>
      <c r="AB46" s="36">
        <f t="shared" si="4"/>
        <v>0</v>
      </c>
      <c r="AC46" s="37">
        <f t="shared" si="5"/>
        <v>0</v>
      </c>
      <c r="AD46" s="53" t="s">
        <v>88</v>
      </c>
    </row>
    <row r="47" spans="1:30" s="11" customFormat="1" ht="72" customHeight="1">
      <c r="A47" s="81" t="s">
        <v>83</v>
      </c>
      <c r="B47" s="129" t="s">
        <v>81</v>
      </c>
      <c r="C47" s="138" t="s">
        <v>82</v>
      </c>
      <c r="D47" s="68">
        <v>1</v>
      </c>
      <c r="E47" s="68"/>
      <c r="F47" s="45"/>
      <c r="G47" s="43">
        <f t="shared" si="6"/>
        <v>0</v>
      </c>
      <c r="H47" s="25"/>
      <c r="I47" s="25"/>
      <c r="J47" s="45"/>
      <c r="K47" s="63">
        <f t="shared" si="0"/>
        <v>0</v>
      </c>
      <c r="L47" s="69"/>
      <c r="M47" s="70"/>
      <c r="N47" s="45"/>
      <c r="O47" s="63">
        <f t="shared" si="7"/>
        <v>0</v>
      </c>
      <c r="P47" s="25">
        <v>1</v>
      </c>
      <c r="Q47" s="25"/>
      <c r="R47" s="45"/>
      <c r="S47" s="43">
        <f t="shared" si="1"/>
        <v>0</v>
      </c>
      <c r="T47" s="25"/>
      <c r="U47" s="25"/>
      <c r="V47" s="45"/>
      <c r="W47" s="63">
        <f t="shared" si="2"/>
        <v>0</v>
      </c>
      <c r="X47" s="55"/>
      <c r="Y47" s="55"/>
      <c r="Z47" s="45"/>
      <c r="AA47" s="63">
        <f t="shared" si="3"/>
        <v>0</v>
      </c>
      <c r="AB47" s="36">
        <f t="shared" si="4"/>
        <v>0</v>
      </c>
      <c r="AC47" s="37">
        <f t="shared" si="5"/>
        <v>0</v>
      </c>
      <c r="AD47" s="53"/>
    </row>
    <row r="48" spans="1:30" s="11" customFormat="1" ht="72" customHeight="1">
      <c r="A48" s="82"/>
      <c r="B48" s="130"/>
      <c r="C48" s="139">
        <v>6963</v>
      </c>
      <c r="D48" s="68"/>
      <c r="E48" s="68">
        <v>1</v>
      </c>
      <c r="F48" s="45"/>
      <c r="G48" s="43">
        <f t="shared" si="6"/>
        <v>0</v>
      </c>
      <c r="H48" s="25"/>
      <c r="I48" s="25"/>
      <c r="J48" s="45"/>
      <c r="K48" s="63">
        <f t="shared" si="0"/>
        <v>0</v>
      </c>
      <c r="L48" s="64"/>
      <c r="M48" s="65"/>
      <c r="N48" s="45"/>
      <c r="O48" s="63">
        <f t="shared" si="7"/>
        <v>0</v>
      </c>
      <c r="P48" s="25"/>
      <c r="Q48" s="25">
        <v>1</v>
      </c>
      <c r="R48" s="45"/>
      <c r="S48" s="43">
        <f t="shared" si="1"/>
        <v>0</v>
      </c>
      <c r="T48" s="25"/>
      <c r="U48" s="25"/>
      <c r="V48" s="45"/>
      <c r="W48" s="63">
        <f t="shared" si="2"/>
        <v>0</v>
      </c>
      <c r="X48" s="62"/>
      <c r="Y48" s="62"/>
      <c r="Z48" s="45"/>
      <c r="AA48" s="63">
        <f t="shared" si="3"/>
        <v>0</v>
      </c>
      <c r="AB48" s="36">
        <f t="shared" si="4"/>
        <v>0</v>
      </c>
      <c r="AC48" s="37">
        <f t="shared" si="5"/>
        <v>0</v>
      </c>
      <c r="AD48" s="66" t="s">
        <v>89</v>
      </c>
    </row>
    <row r="49" spans="1:29" s="11" customFormat="1" ht="84" customHeight="1">
      <c r="A49" s="30"/>
      <c r="B49" s="22"/>
      <c r="C49" s="140"/>
      <c r="D49" s="85" t="s">
        <v>84</v>
      </c>
      <c r="E49" s="86"/>
      <c r="F49" s="72">
        <f>SUM(F5:F48)</f>
        <v>0</v>
      </c>
      <c r="G49" s="72">
        <f>SUM(G5:G48)</f>
        <v>0</v>
      </c>
      <c r="H49" s="92" t="s">
        <v>85</v>
      </c>
      <c r="I49" s="93"/>
      <c r="J49" s="73">
        <f>SUM(J5:J48)</f>
        <v>0</v>
      </c>
      <c r="K49" s="73">
        <f>SUM(K5:K48)</f>
        <v>0</v>
      </c>
      <c r="L49" s="94" t="s">
        <v>86</v>
      </c>
      <c r="M49" s="94"/>
      <c r="N49" s="74">
        <f>SUM(N5:N48)</f>
        <v>0</v>
      </c>
      <c r="O49" s="73">
        <f>SUM(O5:O48)</f>
        <v>0</v>
      </c>
      <c r="P49" s="95" t="s">
        <v>86</v>
      </c>
      <c r="Q49" s="96"/>
      <c r="R49" s="75">
        <f>SUM(R5:R48)</f>
        <v>0</v>
      </c>
      <c r="S49" s="76">
        <f>SUM(S5:S48)</f>
        <v>0</v>
      </c>
      <c r="T49" s="100" t="s">
        <v>86</v>
      </c>
      <c r="U49" s="96"/>
      <c r="V49" s="75">
        <f>SUM(V5:V48)</f>
        <v>0</v>
      </c>
      <c r="W49" s="76">
        <f>SUM(W5:W48)</f>
        <v>0</v>
      </c>
      <c r="X49" s="95" t="s">
        <v>86</v>
      </c>
      <c r="Y49" s="96"/>
      <c r="Z49" s="76">
        <f>SUM(Z5:Z48)</f>
        <v>0</v>
      </c>
      <c r="AA49" s="73">
        <f>SUM(AA5:AA48)</f>
        <v>0</v>
      </c>
      <c r="AB49" s="36">
        <f t="shared" si="4"/>
        <v>0</v>
      </c>
      <c r="AC49" s="37">
        <f t="shared" si="5"/>
        <v>0</v>
      </c>
    </row>
    <row r="50" spans="1:30" ht="9.75" customHeight="1">
      <c r="A50" s="31"/>
      <c r="B50" s="31"/>
      <c r="C50" s="141"/>
      <c r="D50" s="31"/>
      <c r="E50" s="31"/>
      <c r="F50" s="47"/>
      <c r="G50" s="31"/>
      <c r="H50" s="31"/>
      <c r="I50" s="31"/>
      <c r="J50" s="31"/>
      <c r="K50" s="31"/>
      <c r="L50" s="44"/>
      <c r="M50" s="44"/>
      <c r="N50" s="44"/>
      <c r="O50" s="44"/>
      <c r="P50" s="31"/>
      <c r="Q50" s="31"/>
      <c r="R50" s="31"/>
      <c r="S50" s="31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1"/>
    </row>
    <row r="51" spans="1:30" ht="33" customHeight="1">
      <c r="A51" s="98" t="s">
        <v>50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20"/>
      <c r="U51" s="20"/>
      <c r="V51" s="20"/>
      <c r="W51" s="14"/>
      <c r="X51" s="14"/>
      <c r="Y51" s="14"/>
      <c r="Z51" s="14"/>
      <c r="AA51" s="14"/>
      <c r="AB51" s="14"/>
      <c r="AC51" s="14"/>
      <c r="AD51" s="31"/>
    </row>
    <row r="52" spans="1:30" ht="45.75" customHeight="1">
      <c r="A52" s="19"/>
      <c r="B52" s="19"/>
      <c r="C52" s="142"/>
      <c r="D52" s="19"/>
      <c r="E52" s="19"/>
      <c r="F52" s="19"/>
      <c r="G52" s="19"/>
      <c r="H52" s="19"/>
      <c r="I52" s="19"/>
      <c r="J52" s="48" t="s">
        <v>36</v>
      </c>
      <c r="K52" s="97">
        <f>AB49</f>
        <v>0</v>
      </c>
      <c r="L52" s="97"/>
      <c r="M52" s="41"/>
      <c r="N52" s="41"/>
      <c r="O52" s="41"/>
      <c r="P52" s="21"/>
      <c r="Q52" s="21"/>
      <c r="R52" s="48" t="s">
        <v>58</v>
      </c>
      <c r="S52" s="99">
        <f>AC49</f>
        <v>0</v>
      </c>
      <c r="T52" s="99"/>
      <c r="U52" s="19"/>
      <c r="V52" s="19"/>
      <c r="W52" s="13"/>
      <c r="X52" s="13"/>
      <c r="Y52" s="13"/>
      <c r="Z52" s="13"/>
      <c r="AA52" s="13"/>
      <c r="AB52" s="13"/>
      <c r="AC52" s="13"/>
      <c r="AD52" s="31"/>
    </row>
    <row r="53" spans="1:30" s="8" customFormat="1" ht="33.75" customHeight="1">
      <c r="A53" s="89" t="s">
        <v>34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</row>
    <row r="54" spans="1:30" ht="28.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</row>
    <row r="55" spans="1:30" ht="27" customHeight="1">
      <c r="A55" s="34" t="s">
        <v>1</v>
      </c>
      <c r="B55" s="34" t="s">
        <v>61</v>
      </c>
      <c r="C55" s="14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:30" ht="14.25">
      <c r="A56" s="3"/>
      <c r="B56" s="3"/>
      <c r="C56" s="14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4.25">
      <c r="A57" s="3"/>
      <c r="B57" s="3"/>
      <c r="C57" s="14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4.25">
      <c r="A58" s="3"/>
      <c r="B58" s="3"/>
      <c r="C58" s="14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4.25">
      <c r="A59" s="3"/>
      <c r="B59" s="3"/>
      <c r="C59" s="144"/>
      <c r="D59" s="3"/>
      <c r="E59" s="3"/>
      <c r="F59" s="3"/>
      <c r="G59" s="3"/>
      <c r="H59" s="3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4.25">
      <c r="A60" s="3"/>
      <c r="B60" s="3"/>
      <c r="C60" s="14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4.25">
      <c r="A61" s="4"/>
      <c r="B61" s="5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17"/>
      <c r="S61" s="6"/>
      <c r="T61" s="6"/>
      <c r="V61" s="7"/>
      <c r="W61" s="7"/>
      <c r="Z61" s="7"/>
      <c r="AA61" s="7"/>
      <c r="AB61" s="7"/>
      <c r="AC61" s="7"/>
      <c r="AD61" s="8"/>
    </row>
    <row r="62" spans="1:30" ht="14.25">
      <c r="A62" s="4"/>
      <c r="B62" s="5"/>
      <c r="C62" s="87"/>
      <c r="D62" s="87"/>
      <c r="E62" s="87"/>
      <c r="F62" s="87"/>
      <c r="G62" s="87"/>
      <c r="H62" s="87"/>
      <c r="I62" s="87"/>
      <c r="J62" s="18"/>
      <c r="K62" s="88"/>
      <c r="L62" s="88"/>
      <c r="M62" s="88"/>
      <c r="N62" s="88"/>
      <c r="O62" s="88"/>
      <c r="P62" s="87"/>
      <c r="Q62" s="87"/>
      <c r="R62" s="18"/>
      <c r="S62" s="6"/>
      <c r="T62" s="6"/>
      <c r="V62" s="7"/>
      <c r="W62" s="7"/>
      <c r="Z62" s="7"/>
      <c r="AA62" s="7"/>
      <c r="AB62" s="7"/>
      <c r="AC62" s="7"/>
      <c r="AD62" s="8"/>
    </row>
    <row r="63" spans="1:30" ht="14.25">
      <c r="A63" s="4"/>
      <c r="B63" s="5"/>
      <c r="C63" s="87"/>
      <c r="D63" s="87"/>
      <c r="E63" s="87"/>
      <c r="F63" s="87"/>
      <c r="G63" s="87"/>
      <c r="H63" s="87"/>
      <c r="I63" s="87"/>
      <c r="J63" s="18"/>
      <c r="K63" s="88"/>
      <c r="L63" s="88"/>
      <c r="M63" s="88"/>
      <c r="N63" s="88"/>
      <c r="O63" s="88"/>
      <c r="P63" s="87"/>
      <c r="Q63" s="87"/>
      <c r="R63" s="18"/>
      <c r="S63" s="6"/>
      <c r="T63" s="6"/>
      <c r="V63" s="7"/>
      <c r="W63" s="7"/>
      <c r="Z63" s="7"/>
      <c r="AA63" s="7"/>
      <c r="AB63" s="7"/>
      <c r="AC63" s="7"/>
      <c r="AD63" s="8"/>
    </row>
    <row r="64" spans="1:30" ht="14.25">
      <c r="A64" s="8"/>
      <c r="B64" s="9"/>
      <c r="C64" s="84"/>
      <c r="D64" s="84"/>
      <c r="E64" s="84"/>
      <c r="F64" s="84"/>
      <c r="G64" s="84"/>
      <c r="H64" s="84"/>
      <c r="I64" s="84"/>
      <c r="J64" s="15"/>
      <c r="K64" s="83"/>
      <c r="L64" s="83"/>
      <c r="M64" s="83"/>
      <c r="N64" s="83"/>
      <c r="O64" s="83"/>
      <c r="P64" s="83"/>
      <c r="Q64" s="83"/>
      <c r="R64" s="16"/>
      <c r="S64" s="8"/>
      <c r="V64" s="7"/>
      <c r="W64" s="7"/>
      <c r="Z64" s="7"/>
      <c r="AA64" s="7"/>
      <c r="AB64" s="7"/>
      <c r="AC64" s="7"/>
      <c r="AD64" s="8"/>
    </row>
    <row r="65" spans="1:30" ht="14.25">
      <c r="A65" s="8"/>
      <c r="B65" s="9"/>
      <c r="C65" s="84"/>
      <c r="D65" s="84"/>
      <c r="E65" s="84"/>
      <c r="F65" s="84"/>
      <c r="G65" s="84"/>
      <c r="H65" s="84"/>
      <c r="I65" s="84"/>
      <c r="J65" s="15"/>
      <c r="K65" s="83"/>
      <c r="L65" s="83"/>
      <c r="M65" s="83"/>
      <c r="N65" s="83"/>
      <c r="O65" s="83"/>
      <c r="P65" s="84"/>
      <c r="Q65" s="84"/>
      <c r="R65" s="15"/>
      <c r="S65" s="8"/>
      <c r="V65" s="7"/>
      <c r="W65" s="7"/>
      <c r="Z65" s="7"/>
      <c r="AA65" s="7"/>
      <c r="AB65" s="7"/>
      <c r="AC65" s="7"/>
      <c r="AD65" s="8"/>
    </row>
    <row r="66" spans="1:30" ht="14.25">
      <c r="A66" s="8"/>
      <c r="B66" s="9"/>
      <c r="C66" s="84"/>
      <c r="D66" s="84"/>
      <c r="E66" s="84"/>
      <c r="F66" s="84"/>
      <c r="G66" s="84"/>
      <c r="H66" s="84"/>
      <c r="I66" s="84"/>
      <c r="J66" s="15"/>
      <c r="K66" s="83"/>
      <c r="L66" s="83"/>
      <c r="M66" s="83"/>
      <c r="N66" s="83"/>
      <c r="O66" s="83"/>
      <c r="P66" s="84"/>
      <c r="Q66" s="84"/>
      <c r="R66" s="15"/>
      <c r="S66" s="8"/>
      <c r="V66" s="7"/>
      <c r="W66" s="7"/>
      <c r="Z66" s="7"/>
      <c r="AA66" s="7"/>
      <c r="AB66" s="7"/>
      <c r="AC66" s="7"/>
      <c r="AD66" s="8"/>
    </row>
    <row r="67" spans="1:30" ht="14.25">
      <c r="A67" s="8"/>
      <c r="B67" s="9"/>
      <c r="C67" s="145"/>
      <c r="D67" s="9"/>
      <c r="E67" s="9"/>
      <c r="F67" s="9"/>
      <c r="G67" s="9"/>
      <c r="H67" s="9"/>
      <c r="I67" s="10"/>
      <c r="J67" s="10"/>
      <c r="K67" s="83"/>
      <c r="L67" s="83"/>
      <c r="M67" s="83"/>
      <c r="N67" s="83"/>
      <c r="O67" s="83"/>
      <c r="P67" s="84"/>
      <c r="Q67" s="84"/>
      <c r="R67" s="15"/>
      <c r="S67" s="8"/>
      <c r="V67" s="7"/>
      <c r="W67" s="7"/>
      <c r="Z67" s="7"/>
      <c r="AA67" s="7"/>
      <c r="AB67" s="7"/>
      <c r="AC67" s="7"/>
      <c r="AD67" s="8"/>
    </row>
    <row r="68" spans="1:30" ht="14.25">
      <c r="A68" s="8"/>
      <c r="B68" s="8"/>
      <c r="C68" s="146"/>
      <c r="F68" s="8"/>
      <c r="G68" s="8"/>
      <c r="J68" s="8"/>
      <c r="K68" s="8"/>
      <c r="N68" s="8"/>
      <c r="O68" s="8"/>
      <c r="R68" s="8"/>
      <c r="S68" s="8"/>
      <c r="V68" s="7"/>
      <c r="W68" s="7"/>
      <c r="Z68" s="7"/>
      <c r="AA68" s="7"/>
      <c r="AB68" s="7"/>
      <c r="AC68" s="7"/>
      <c r="AD68" s="8"/>
    </row>
    <row r="69" spans="1:30" ht="14.25">
      <c r="A69" s="8"/>
      <c r="B69" s="8"/>
      <c r="C69" s="146"/>
      <c r="F69" s="8"/>
      <c r="G69" s="8"/>
      <c r="J69" s="8"/>
      <c r="K69" s="8"/>
      <c r="N69" s="8"/>
      <c r="O69" s="8"/>
      <c r="R69" s="8"/>
      <c r="S69" s="8"/>
      <c r="V69" s="7"/>
      <c r="W69" s="7"/>
      <c r="Z69" s="7"/>
      <c r="AA69" s="7"/>
      <c r="AB69" s="7"/>
      <c r="AC69" s="7"/>
      <c r="AD69" s="8"/>
    </row>
    <row r="70" spans="1:30" ht="14.25">
      <c r="A70" s="8"/>
      <c r="B70" s="8"/>
      <c r="C70" s="146"/>
      <c r="F70" s="8"/>
      <c r="G70" s="8"/>
      <c r="J70" s="8"/>
      <c r="K70" s="8"/>
      <c r="N70" s="8"/>
      <c r="O70" s="8"/>
      <c r="R70" s="8"/>
      <c r="S70" s="8"/>
      <c r="V70" s="7"/>
      <c r="W70" s="7"/>
      <c r="Z70" s="7"/>
      <c r="AA70" s="7"/>
      <c r="AB70" s="7"/>
      <c r="AC70" s="7"/>
      <c r="AD70" s="8"/>
    </row>
    <row r="71" spans="1:30" ht="14.25">
      <c r="A71" s="8"/>
      <c r="B71" s="8"/>
      <c r="C71" s="146"/>
      <c r="F71" s="8"/>
      <c r="G71" s="8"/>
      <c r="J71" s="8"/>
      <c r="K71" s="8"/>
      <c r="N71" s="8"/>
      <c r="O71" s="8"/>
      <c r="R71" s="8"/>
      <c r="S71" s="8"/>
      <c r="V71" s="7"/>
      <c r="W71" s="7"/>
      <c r="Z71" s="7"/>
      <c r="AA71" s="7"/>
      <c r="AB71" s="7"/>
      <c r="AC71" s="7"/>
      <c r="AD71" s="8"/>
    </row>
    <row r="72" spans="1:30" ht="14.25">
      <c r="A72" s="8"/>
      <c r="B72" s="8"/>
      <c r="C72" s="146"/>
      <c r="F72" s="8"/>
      <c r="G72" s="8"/>
      <c r="J72" s="8"/>
      <c r="K72" s="8"/>
      <c r="N72" s="8"/>
      <c r="O72" s="8"/>
      <c r="R72" s="8"/>
      <c r="S72" s="8"/>
      <c r="V72" s="7"/>
      <c r="W72" s="7"/>
      <c r="Z72" s="7"/>
      <c r="AA72" s="7"/>
      <c r="AB72" s="7"/>
      <c r="AC72" s="7"/>
      <c r="AD72" s="8"/>
    </row>
    <row r="73" spans="1:30" ht="14.25">
      <c r="A73" s="8"/>
      <c r="B73" s="8"/>
      <c r="C73" s="146"/>
      <c r="F73" s="8"/>
      <c r="G73" s="8"/>
      <c r="J73" s="8"/>
      <c r="K73" s="8"/>
      <c r="N73" s="8"/>
      <c r="O73" s="8"/>
      <c r="R73" s="8"/>
      <c r="S73" s="8"/>
      <c r="V73" s="7"/>
      <c r="W73" s="7"/>
      <c r="Z73" s="7"/>
      <c r="AA73" s="7"/>
      <c r="AB73" s="7"/>
      <c r="AC73" s="7"/>
      <c r="AD73" s="8"/>
    </row>
    <row r="74" spans="1:30" ht="14.25">
      <c r="A74" s="8"/>
      <c r="B74" s="8"/>
      <c r="C74" s="146"/>
      <c r="F74" s="8"/>
      <c r="G74" s="8"/>
      <c r="J74" s="8"/>
      <c r="K74" s="8"/>
      <c r="N74" s="8"/>
      <c r="O74" s="8"/>
      <c r="R74" s="8"/>
      <c r="S74" s="8"/>
      <c r="V74" s="7"/>
      <c r="W74" s="7"/>
      <c r="Z74" s="7"/>
      <c r="AA74" s="7"/>
      <c r="AB74" s="7"/>
      <c r="AC74" s="7"/>
      <c r="AD74" s="8"/>
    </row>
    <row r="75" spans="1:30" ht="14.25">
      <c r="A75" s="8"/>
      <c r="B75" s="8"/>
      <c r="C75" s="146"/>
      <c r="F75" s="8"/>
      <c r="G75" s="8"/>
      <c r="J75" s="8"/>
      <c r="K75" s="8"/>
      <c r="N75" s="8"/>
      <c r="O75" s="8"/>
      <c r="R75" s="8"/>
      <c r="S75" s="8"/>
      <c r="V75" s="7"/>
      <c r="W75" s="7"/>
      <c r="Z75" s="7"/>
      <c r="AA75" s="7"/>
      <c r="AB75" s="7"/>
      <c r="AC75" s="7"/>
      <c r="AD75" s="8"/>
    </row>
    <row r="76" spans="1:30" ht="14.25">
      <c r="A76" s="8"/>
      <c r="B76" s="8"/>
      <c r="C76" s="146"/>
      <c r="F76" s="8"/>
      <c r="G76" s="8"/>
      <c r="J76" s="8"/>
      <c r="K76" s="8"/>
      <c r="N76" s="8"/>
      <c r="O76" s="8"/>
      <c r="R76" s="8"/>
      <c r="S76" s="8"/>
      <c r="V76" s="7"/>
      <c r="W76" s="7"/>
      <c r="Z76" s="7"/>
      <c r="AA76" s="7"/>
      <c r="AB76" s="7"/>
      <c r="AC76" s="7"/>
      <c r="AD76" s="8"/>
    </row>
    <row r="77" spans="1:30" ht="14.25">
      <c r="A77" s="8"/>
      <c r="B77" s="8"/>
      <c r="C77" s="146"/>
      <c r="F77" s="8"/>
      <c r="G77" s="8"/>
      <c r="J77" s="8"/>
      <c r="K77" s="8"/>
      <c r="N77" s="8"/>
      <c r="O77" s="8"/>
      <c r="R77" s="8"/>
      <c r="S77" s="8"/>
      <c r="V77" s="7"/>
      <c r="W77" s="7"/>
      <c r="Z77" s="7"/>
      <c r="AA77" s="7"/>
      <c r="AB77" s="7"/>
      <c r="AC77" s="7"/>
      <c r="AD77" s="8"/>
    </row>
    <row r="78" spans="1:30" ht="14.25">
      <c r="A78" s="8"/>
      <c r="B78" s="8"/>
      <c r="C78" s="146"/>
      <c r="F78" s="8"/>
      <c r="G78" s="8"/>
      <c r="J78" s="8"/>
      <c r="K78" s="8"/>
      <c r="N78" s="8"/>
      <c r="O78" s="8"/>
      <c r="R78" s="8"/>
      <c r="S78" s="8"/>
      <c r="V78" s="7"/>
      <c r="W78" s="7"/>
      <c r="Z78" s="7"/>
      <c r="AA78" s="7"/>
      <c r="AB78" s="7"/>
      <c r="AC78" s="7"/>
      <c r="AD78" s="8"/>
    </row>
    <row r="79" spans="1:30" ht="14.25">
      <c r="A79" s="8"/>
      <c r="B79" s="8"/>
      <c r="C79" s="146"/>
      <c r="F79" s="8"/>
      <c r="G79" s="8"/>
      <c r="J79" s="8"/>
      <c r="K79" s="8"/>
      <c r="N79" s="8"/>
      <c r="O79" s="8"/>
      <c r="R79" s="8"/>
      <c r="S79" s="8"/>
      <c r="V79" s="7"/>
      <c r="W79" s="7"/>
      <c r="Z79" s="7"/>
      <c r="AA79" s="7"/>
      <c r="AB79" s="7"/>
      <c r="AC79" s="7"/>
      <c r="AD79" s="8"/>
    </row>
    <row r="80" spans="1:30" ht="14.25">
      <c r="A80" s="8"/>
      <c r="B80" s="8"/>
      <c r="C80" s="146"/>
      <c r="F80" s="8"/>
      <c r="G80" s="8"/>
      <c r="J80" s="8"/>
      <c r="K80" s="8"/>
      <c r="N80" s="8"/>
      <c r="O80" s="8"/>
      <c r="R80" s="8"/>
      <c r="S80" s="8"/>
      <c r="V80" s="7"/>
      <c r="W80" s="7"/>
      <c r="Z80" s="7"/>
      <c r="AA80" s="7"/>
      <c r="AB80" s="7"/>
      <c r="AC80" s="7"/>
      <c r="AD80" s="8"/>
    </row>
    <row r="81" spans="1:30" ht="14.25">
      <c r="A81" s="8"/>
      <c r="B81" s="8"/>
      <c r="C81" s="146"/>
      <c r="F81" s="8"/>
      <c r="G81" s="8"/>
      <c r="J81" s="8"/>
      <c r="K81" s="8"/>
      <c r="N81" s="8"/>
      <c r="O81" s="8"/>
      <c r="R81" s="8"/>
      <c r="S81" s="8"/>
      <c r="V81" s="7"/>
      <c r="W81" s="7"/>
      <c r="Z81" s="7"/>
      <c r="AA81" s="7"/>
      <c r="AB81" s="7"/>
      <c r="AC81" s="7"/>
      <c r="AD81" s="8"/>
    </row>
    <row r="82" spans="1:30" ht="14.25">
      <c r="A82" s="8"/>
      <c r="B82" s="8"/>
      <c r="C82" s="146"/>
      <c r="F82" s="8"/>
      <c r="G82" s="8"/>
      <c r="J82" s="8"/>
      <c r="K82" s="8"/>
      <c r="N82" s="8"/>
      <c r="O82" s="8"/>
      <c r="R82" s="8"/>
      <c r="S82" s="8"/>
      <c r="V82" s="7"/>
      <c r="W82" s="7"/>
      <c r="Z82" s="7"/>
      <c r="AA82" s="7"/>
      <c r="AB82" s="7"/>
      <c r="AC82" s="7"/>
      <c r="AD82" s="8"/>
    </row>
    <row r="83" spans="1:30" ht="14.25">
      <c r="A83" s="8"/>
      <c r="B83" s="8"/>
      <c r="C83" s="146"/>
      <c r="F83" s="8"/>
      <c r="G83" s="8"/>
      <c r="J83" s="8"/>
      <c r="K83" s="8"/>
      <c r="N83" s="8"/>
      <c r="O83" s="8"/>
      <c r="R83" s="8"/>
      <c r="S83" s="8"/>
      <c r="V83" s="7"/>
      <c r="W83" s="7"/>
      <c r="Z83" s="7"/>
      <c r="AA83" s="7"/>
      <c r="AB83" s="7"/>
      <c r="AC83" s="7"/>
      <c r="AD83" s="8"/>
    </row>
    <row r="84" spans="1:30" ht="14.25">
      <c r="A84" s="8"/>
      <c r="B84" s="8"/>
      <c r="C84" s="146"/>
      <c r="F84" s="8"/>
      <c r="G84" s="8"/>
      <c r="J84" s="8"/>
      <c r="K84" s="8"/>
      <c r="N84" s="8"/>
      <c r="O84" s="8"/>
      <c r="R84" s="8"/>
      <c r="S84" s="8"/>
      <c r="V84" s="7"/>
      <c r="W84" s="7"/>
      <c r="Z84" s="7"/>
      <c r="AA84" s="7"/>
      <c r="AB84" s="7"/>
      <c r="AC84" s="7"/>
      <c r="AD84" s="8"/>
    </row>
    <row r="85" spans="1:30" ht="14.25">
      <c r="A85" s="8"/>
      <c r="B85" s="8"/>
      <c r="C85" s="146"/>
      <c r="F85" s="8"/>
      <c r="G85" s="8"/>
      <c r="J85" s="8"/>
      <c r="K85" s="8"/>
      <c r="N85" s="8"/>
      <c r="O85" s="8"/>
      <c r="R85" s="8"/>
      <c r="S85" s="8"/>
      <c r="V85" s="7"/>
      <c r="W85" s="7"/>
      <c r="Z85" s="7"/>
      <c r="AA85" s="7"/>
      <c r="AB85" s="7"/>
      <c r="AC85" s="7"/>
      <c r="AD85" s="8"/>
    </row>
    <row r="86" spans="1:30" ht="14.25">
      <c r="A86" s="8"/>
      <c r="B86" s="8"/>
      <c r="C86" s="146"/>
      <c r="F86" s="8"/>
      <c r="G86" s="8"/>
      <c r="J86" s="8"/>
      <c r="K86" s="8"/>
      <c r="N86" s="8"/>
      <c r="O86" s="8"/>
      <c r="R86" s="8"/>
      <c r="S86" s="8"/>
      <c r="V86" s="7"/>
      <c r="W86" s="7"/>
      <c r="Z86" s="7"/>
      <c r="AA86" s="7"/>
      <c r="AB86" s="7"/>
      <c r="AC86" s="7"/>
      <c r="AD86" s="8"/>
    </row>
    <row r="87" spans="1:30" ht="14.25">
      <c r="A87" s="8"/>
      <c r="B87" s="8"/>
      <c r="C87" s="146"/>
      <c r="F87" s="8"/>
      <c r="G87" s="8"/>
      <c r="J87" s="8"/>
      <c r="K87" s="8"/>
      <c r="N87" s="8"/>
      <c r="O87" s="8"/>
      <c r="R87" s="8"/>
      <c r="S87" s="8"/>
      <c r="V87" s="7"/>
      <c r="W87" s="7"/>
      <c r="Z87" s="7"/>
      <c r="AA87" s="7"/>
      <c r="AB87" s="7"/>
      <c r="AC87" s="7"/>
      <c r="AD87" s="8"/>
    </row>
    <row r="88" spans="1:30" ht="14.25">
      <c r="A88" s="8"/>
      <c r="B88" s="8"/>
      <c r="C88" s="146"/>
      <c r="F88" s="8"/>
      <c r="G88" s="8"/>
      <c r="J88" s="8"/>
      <c r="K88" s="8"/>
      <c r="N88" s="8"/>
      <c r="O88" s="8"/>
      <c r="R88" s="8"/>
      <c r="S88" s="8"/>
      <c r="V88" s="7"/>
      <c r="W88" s="7"/>
      <c r="Z88" s="7"/>
      <c r="AA88" s="7"/>
      <c r="AB88" s="7"/>
      <c r="AC88" s="7"/>
      <c r="AD88" s="8"/>
    </row>
    <row r="89" spans="1:30" ht="14.25">
      <c r="A89" s="8"/>
      <c r="B89" s="8"/>
      <c r="C89" s="146"/>
      <c r="F89" s="8"/>
      <c r="G89" s="8"/>
      <c r="J89" s="8"/>
      <c r="K89" s="8"/>
      <c r="N89" s="8"/>
      <c r="O89" s="8"/>
      <c r="R89" s="8"/>
      <c r="S89" s="8"/>
      <c r="V89" s="7"/>
      <c r="W89" s="7"/>
      <c r="Z89" s="7"/>
      <c r="AA89" s="7"/>
      <c r="AB89" s="7"/>
      <c r="AC89" s="7"/>
      <c r="AD89" s="8"/>
    </row>
    <row r="90" spans="1:30" ht="14.25">
      <c r="A90" s="8"/>
      <c r="B90" s="8"/>
      <c r="C90" s="146"/>
      <c r="F90" s="8"/>
      <c r="G90" s="8"/>
      <c r="J90" s="8"/>
      <c r="K90" s="8"/>
      <c r="N90" s="8"/>
      <c r="O90" s="8"/>
      <c r="R90" s="8"/>
      <c r="S90" s="8"/>
      <c r="V90" s="7"/>
      <c r="W90" s="7"/>
      <c r="Z90" s="7"/>
      <c r="AA90" s="7"/>
      <c r="AB90" s="7"/>
      <c r="AC90" s="7"/>
      <c r="AD90" s="8"/>
    </row>
    <row r="91" spans="1:30" ht="14.25">
      <c r="A91" s="8"/>
      <c r="B91" s="8"/>
      <c r="C91" s="146"/>
      <c r="F91" s="8"/>
      <c r="G91" s="8"/>
      <c r="J91" s="8"/>
      <c r="K91" s="8"/>
      <c r="N91" s="8"/>
      <c r="O91" s="8"/>
      <c r="R91" s="8"/>
      <c r="S91" s="8"/>
      <c r="V91" s="7"/>
      <c r="W91" s="7"/>
      <c r="Z91" s="7"/>
      <c r="AA91" s="7"/>
      <c r="AB91" s="7"/>
      <c r="AC91" s="7"/>
      <c r="AD91" s="8"/>
    </row>
    <row r="92" spans="1:30" ht="14.25">
      <c r="A92" s="8"/>
      <c r="B92" s="8"/>
      <c r="C92" s="146"/>
      <c r="F92" s="8"/>
      <c r="G92" s="8"/>
      <c r="J92" s="8"/>
      <c r="K92" s="8"/>
      <c r="N92" s="8"/>
      <c r="O92" s="8"/>
      <c r="R92" s="8"/>
      <c r="S92" s="8"/>
      <c r="V92" s="7"/>
      <c r="W92" s="7"/>
      <c r="Z92" s="7"/>
      <c r="AA92" s="7"/>
      <c r="AB92" s="7"/>
      <c r="AC92" s="7"/>
      <c r="AD92" s="8"/>
    </row>
    <row r="93" spans="1:30" ht="14.25">
      <c r="A93" s="8"/>
      <c r="B93" s="8"/>
      <c r="C93" s="146"/>
      <c r="F93" s="8"/>
      <c r="G93" s="8"/>
      <c r="J93" s="8"/>
      <c r="K93" s="8"/>
      <c r="N93" s="8"/>
      <c r="O93" s="8"/>
      <c r="R93" s="8"/>
      <c r="S93" s="8"/>
      <c r="V93" s="7"/>
      <c r="W93" s="7"/>
      <c r="Z93" s="7"/>
      <c r="AA93" s="7"/>
      <c r="AB93" s="7"/>
      <c r="AC93" s="7"/>
      <c r="AD93" s="8"/>
    </row>
    <row r="94" spans="1:30" ht="14.25">
      <c r="A94" s="8"/>
      <c r="B94" s="8"/>
      <c r="C94" s="146"/>
      <c r="F94" s="8"/>
      <c r="G94" s="8"/>
      <c r="J94" s="8"/>
      <c r="K94" s="8"/>
      <c r="N94" s="8"/>
      <c r="O94" s="8"/>
      <c r="R94" s="8"/>
      <c r="S94" s="8"/>
      <c r="V94" s="7"/>
      <c r="W94" s="7"/>
      <c r="Z94" s="7"/>
      <c r="AA94" s="7"/>
      <c r="AB94" s="7"/>
      <c r="AC94" s="7"/>
      <c r="AD94" s="8"/>
    </row>
    <row r="95" spans="1:30" ht="14.25">
      <c r="A95" s="8"/>
      <c r="B95" s="8"/>
      <c r="C95" s="146"/>
      <c r="F95" s="8"/>
      <c r="G95" s="8"/>
      <c r="J95" s="8"/>
      <c r="K95" s="8"/>
      <c r="N95" s="8"/>
      <c r="O95" s="8"/>
      <c r="R95" s="8"/>
      <c r="S95" s="8"/>
      <c r="V95" s="7"/>
      <c r="W95" s="7"/>
      <c r="Z95" s="7"/>
      <c r="AA95" s="7"/>
      <c r="AB95" s="7"/>
      <c r="AC95" s="7"/>
      <c r="AD95" s="8"/>
    </row>
    <row r="96" spans="1:30" ht="14.25">
      <c r="A96" s="8"/>
      <c r="B96" s="8"/>
      <c r="C96" s="146"/>
      <c r="F96" s="8"/>
      <c r="G96" s="8"/>
      <c r="J96" s="8"/>
      <c r="K96" s="8"/>
      <c r="N96" s="8"/>
      <c r="O96" s="8"/>
      <c r="R96" s="8"/>
      <c r="S96" s="8"/>
      <c r="V96" s="7"/>
      <c r="W96" s="7"/>
      <c r="Z96" s="7"/>
      <c r="AA96" s="7"/>
      <c r="AB96" s="7"/>
      <c r="AC96" s="7"/>
      <c r="AD96" s="8"/>
    </row>
    <row r="97" spans="1:30" ht="14.25">
      <c r="A97" s="8"/>
      <c r="B97" s="8"/>
      <c r="C97" s="146"/>
      <c r="F97" s="8"/>
      <c r="G97" s="8"/>
      <c r="J97" s="8"/>
      <c r="K97" s="8"/>
      <c r="N97" s="8"/>
      <c r="O97" s="8"/>
      <c r="R97" s="8"/>
      <c r="S97" s="8"/>
      <c r="V97" s="7"/>
      <c r="W97" s="7"/>
      <c r="Z97" s="7"/>
      <c r="AA97" s="7"/>
      <c r="AB97" s="7"/>
      <c r="AC97" s="7"/>
      <c r="AD97" s="8"/>
    </row>
    <row r="98" spans="1:30" ht="14.25">
      <c r="A98" s="8"/>
      <c r="B98" s="8"/>
      <c r="C98" s="146"/>
      <c r="F98" s="8"/>
      <c r="G98" s="8"/>
      <c r="J98" s="8"/>
      <c r="K98" s="8"/>
      <c r="N98" s="8"/>
      <c r="O98" s="8"/>
      <c r="R98" s="8"/>
      <c r="S98" s="8"/>
      <c r="V98" s="7"/>
      <c r="W98" s="7"/>
      <c r="Z98" s="7"/>
      <c r="AA98" s="7"/>
      <c r="AB98" s="7"/>
      <c r="AC98" s="7"/>
      <c r="AD98" s="8"/>
    </row>
    <row r="99" spans="1:30" ht="14.25">
      <c r="A99" s="8"/>
      <c r="B99" s="8"/>
      <c r="C99" s="146"/>
      <c r="F99" s="8"/>
      <c r="G99" s="8"/>
      <c r="J99" s="8"/>
      <c r="K99" s="8"/>
      <c r="N99" s="8"/>
      <c r="O99" s="8"/>
      <c r="R99" s="8"/>
      <c r="S99" s="8"/>
      <c r="V99" s="7"/>
      <c r="W99" s="7"/>
      <c r="Z99" s="7"/>
      <c r="AA99" s="7"/>
      <c r="AB99" s="7"/>
      <c r="AC99" s="7"/>
      <c r="AD99" s="8"/>
    </row>
    <row r="100" spans="1:30" ht="14.25">
      <c r="A100" s="8"/>
      <c r="B100" s="8"/>
      <c r="C100" s="146"/>
      <c r="F100" s="8"/>
      <c r="G100" s="8"/>
      <c r="J100" s="8"/>
      <c r="K100" s="8"/>
      <c r="N100" s="8"/>
      <c r="O100" s="8"/>
      <c r="R100" s="8"/>
      <c r="S100" s="8"/>
      <c r="V100" s="7"/>
      <c r="W100" s="7"/>
      <c r="Z100" s="7"/>
      <c r="AA100" s="7"/>
      <c r="AB100" s="7"/>
      <c r="AC100" s="7"/>
      <c r="AD100" s="8"/>
    </row>
    <row r="101" spans="1:30" ht="14.25">
      <c r="A101" s="8"/>
      <c r="B101" s="8"/>
      <c r="C101" s="146"/>
      <c r="F101" s="8"/>
      <c r="G101" s="8"/>
      <c r="J101" s="8"/>
      <c r="K101" s="8"/>
      <c r="N101" s="8"/>
      <c r="O101" s="8"/>
      <c r="R101" s="8"/>
      <c r="S101" s="8"/>
      <c r="V101" s="7"/>
      <c r="W101" s="7"/>
      <c r="Z101" s="7"/>
      <c r="AA101" s="7"/>
      <c r="AB101" s="7"/>
      <c r="AC101" s="7"/>
      <c r="AD101" s="8"/>
    </row>
    <row r="102" spans="1:30" ht="14.25">
      <c r="A102" s="8"/>
      <c r="B102" s="8"/>
      <c r="C102" s="146"/>
      <c r="F102" s="8"/>
      <c r="G102" s="8"/>
      <c r="J102" s="8"/>
      <c r="K102" s="8"/>
      <c r="N102" s="8"/>
      <c r="O102" s="8"/>
      <c r="R102" s="8"/>
      <c r="S102" s="8"/>
      <c r="V102" s="7"/>
      <c r="W102" s="7"/>
      <c r="Z102" s="7"/>
      <c r="AA102" s="7"/>
      <c r="AB102" s="7"/>
      <c r="AC102" s="7"/>
      <c r="AD102" s="8"/>
    </row>
    <row r="103" spans="1:30" ht="14.25">
      <c r="A103" s="8"/>
      <c r="B103" s="8"/>
      <c r="C103" s="146"/>
      <c r="F103" s="8"/>
      <c r="G103" s="8"/>
      <c r="J103" s="8"/>
      <c r="K103" s="8"/>
      <c r="N103" s="8"/>
      <c r="O103" s="8"/>
      <c r="R103" s="8"/>
      <c r="S103" s="8"/>
      <c r="V103" s="7"/>
      <c r="W103" s="7"/>
      <c r="Z103" s="7"/>
      <c r="AA103" s="7"/>
      <c r="AB103" s="7"/>
      <c r="AC103" s="7"/>
      <c r="AD103" s="8"/>
    </row>
    <row r="104" spans="1:30" ht="14.25">
      <c r="A104" s="8"/>
      <c r="B104" s="8"/>
      <c r="C104" s="146"/>
      <c r="F104" s="8"/>
      <c r="G104" s="8"/>
      <c r="J104" s="8"/>
      <c r="K104" s="8"/>
      <c r="N104" s="8"/>
      <c r="O104" s="8"/>
      <c r="R104" s="8"/>
      <c r="S104" s="8"/>
      <c r="V104" s="7"/>
      <c r="W104" s="7"/>
      <c r="Z104" s="7"/>
      <c r="AA104" s="7"/>
      <c r="AB104" s="7"/>
      <c r="AC104" s="7"/>
      <c r="AD104" s="8"/>
    </row>
    <row r="105" spans="1:30" ht="14.25">
      <c r="A105" s="8"/>
      <c r="B105" s="8"/>
      <c r="C105" s="146"/>
      <c r="F105" s="8"/>
      <c r="G105" s="8"/>
      <c r="J105" s="8"/>
      <c r="K105" s="8"/>
      <c r="N105" s="8"/>
      <c r="O105" s="8"/>
      <c r="R105" s="8"/>
      <c r="S105" s="8"/>
      <c r="V105" s="7"/>
      <c r="W105" s="7"/>
      <c r="Z105" s="7"/>
      <c r="AA105" s="7"/>
      <c r="AB105" s="7"/>
      <c r="AC105" s="7"/>
      <c r="AD105" s="8"/>
    </row>
    <row r="106" spans="1:30" ht="14.25">
      <c r="A106" s="8"/>
      <c r="B106" s="8"/>
      <c r="C106" s="146"/>
      <c r="F106" s="8"/>
      <c r="G106" s="8"/>
      <c r="J106" s="8"/>
      <c r="K106" s="8"/>
      <c r="N106" s="8"/>
      <c r="O106" s="8"/>
      <c r="R106" s="8"/>
      <c r="S106" s="8"/>
      <c r="V106" s="7"/>
      <c r="W106" s="7"/>
      <c r="Z106" s="7"/>
      <c r="AA106" s="7"/>
      <c r="AB106" s="7"/>
      <c r="AC106" s="7"/>
      <c r="AD106" s="8"/>
    </row>
    <row r="107" spans="1:30" ht="14.25">
      <c r="A107" s="8"/>
      <c r="B107" s="8"/>
      <c r="C107" s="146"/>
      <c r="F107" s="8"/>
      <c r="G107" s="8"/>
      <c r="J107" s="8"/>
      <c r="K107" s="8"/>
      <c r="N107" s="8"/>
      <c r="O107" s="8"/>
      <c r="R107" s="8"/>
      <c r="S107" s="8"/>
      <c r="V107" s="7"/>
      <c r="W107" s="7"/>
      <c r="Z107" s="7"/>
      <c r="AA107" s="7"/>
      <c r="AB107" s="7"/>
      <c r="AC107" s="7"/>
      <c r="AD107" s="8"/>
    </row>
    <row r="108" spans="1:30" ht="14.25">
      <c r="A108" s="8"/>
      <c r="B108" s="8"/>
      <c r="C108" s="146"/>
      <c r="F108" s="8"/>
      <c r="G108" s="8"/>
      <c r="J108" s="8"/>
      <c r="K108" s="8"/>
      <c r="N108" s="8"/>
      <c r="O108" s="8"/>
      <c r="R108" s="8"/>
      <c r="S108" s="8"/>
      <c r="V108" s="7"/>
      <c r="W108" s="7"/>
      <c r="Z108" s="7"/>
      <c r="AA108" s="7"/>
      <c r="AB108" s="7"/>
      <c r="AC108" s="7"/>
      <c r="AD108" s="8"/>
    </row>
    <row r="109" spans="1:30" ht="14.25">
      <c r="A109" s="8"/>
      <c r="B109" s="8"/>
      <c r="C109" s="146"/>
      <c r="F109" s="8"/>
      <c r="G109" s="8"/>
      <c r="J109" s="8"/>
      <c r="K109" s="8"/>
      <c r="N109" s="8"/>
      <c r="O109" s="8"/>
      <c r="R109" s="8"/>
      <c r="S109" s="8"/>
      <c r="V109" s="7"/>
      <c r="W109" s="7"/>
      <c r="Z109" s="7"/>
      <c r="AA109" s="7"/>
      <c r="AB109" s="7"/>
      <c r="AC109" s="7"/>
      <c r="AD109" s="8"/>
    </row>
    <row r="110" spans="1:30" ht="14.25">
      <c r="A110" s="8"/>
      <c r="B110" s="8"/>
      <c r="C110" s="146"/>
      <c r="F110" s="8"/>
      <c r="G110" s="8"/>
      <c r="J110" s="8"/>
      <c r="K110" s="8"/>
      <c r="N110" s="8"/>
      <c r="O110" s="8"/>
      <c r="R110" s="8"/>
      <c r="S110" s="8"/>
      <c r="V110" s="7"/>
      <c r="W110" s="7"/>
      <c r="Z110" s="7"/>
      <c r="AA110" s="7"/>
      <c r="AB110" s="7"/>
      <c r="AC110" s="7"/>
      <c r="AD110" s="8"/>
    </row>
    <row r="111" spans="1:30" ht="14.25">
      <c r="A111" s="8"/>
      <c r="B111" s="8"/>
      <c r="C111" s="146"/>
      <c r="F111" s="8"/>
      <c r="G111" s="8"/>
      <c r="J111" s="8"/>
      <c r="K111" s="8"/>
      <c r="N111" s="8"/>
      <c r="O111" s="8"/>
      <c r="R111" s="8"/>
      <c r="S111" s="8"/>
      <c r="V111" s="7"/>
      <c r="W111" s="7"/>
      <c r="Z111" s="7"/>
      <c r="AA111" s="7"/>
      <c r="AB111" s="7"/>
      <c r="AC111" s="7"/>
      <c r="AD111" s="8"/>
    </row>
  </sheetData>
  <sheetProtection/>
  <mergeCells count="89">
    <mergeCell ref="B9:B10"/>
    <mergeCell ref="A9:A10"/>
    <mergeCell ref="AD38:AD39"/>
    <mergeCell ref="A11:A12"/>
    <mergeCell ref="B11:B12"/>
    <mergeCell ref="B47:B48"/>
    <mergeCell ref="A47:A48"/>
    <mergeCell ref="B34:B35"/>
    <mergeCell ref="B38:B39"/>
    <mergeCell ref="A34:A35"/>
    <mergeCell ref="A38:A39"/>
    <mergeCell ref="B40:B41"/>
    <mergeCell ref="A40:A41"/>
    <mergeCell ref="B32:B33"/>
    <mergeCell ref="A32:A33"/>
    <mergeCell ref="B42:B43"/>
    <mergeCell ref="A42:A43"/>
    <mergeCell ref="A30:A31"/>
    <mergeCell ref="B30:B31"/>
    <mergeCell ref="B22:B23"/>
    <mergeCell ref="B26:B27"/>
    <mergeCell ref="A26:A27"/>
    <mergeCell ref="A24:A25"/>
    <mergeCell ref="A28:A29"/>
    <mergeCell ref="B28:B29"/>
    <mergeCell ref="A13:A15"/>
    <mergeCell ref="A16:A17"/>
    <mergeCell ref="A20:A21"/>
    <mergeCell ref="A22:A23"/>
    <mergeCell ref="B24:B25"/>
    <mergeCell ref="B13:B15"/>
    <mergeCell ref="B16:B17"/>
    <mergeCell ref="B20:B21"/>
    <mergeCell ref="B18:B19"/>
    <mergeCell ref="A18:A19"/>
    <mergeCell ref="X49:Y49"/>
    <mergeCell ref="AD3:AD4"/>
    <mergeCell ref="X4:Y4"/>
    <mergeCell ref="D4:E4"/>
    <mergeCell ref="J3:J4"/>
    <mergeCell ref="S3:S4"/>
    <mergeCell ref="V3:V4"/>
    <mergeCell ref="H4:I4"/>
    <mergeCell ref="AD20:AD21"/>
    <mergeCell ref="G3:G4"/>
    <mergeCell ref="A1:AD1"/>
    <mergeCell ref="A2:AD2"/>
    <mergeCell ref="A3:A4"/>
    <mergeCell ref="B3:B4"/>
    <mergeCell ref="C3:C4"/>
    <mergeCell ref="F3:F4"/>
    <mergeCell ref="W3:W4"/>
    <mergeCell ref="L4:M4"/>
    <mergeCell ref="P4:Q4"/>
    <mergeCell ref="T4:U4"/>
    <mergeCell ref="AC3:AC4"/>
    <mergeCell ref="AB3:AB4"/>
    <mergeCell ref="N3:N4"/>
    <mergeCell ref="O3:O4"/>
    <mergeCell ref="R3:R4"/>
    <mergeCell ref="K3:K4"/>
    <mergeCell ref="Z3:Z4"/>
    <mergeCell ref="AA3:AA4"/>
    <mergeCell ref="C66:I66"/>
    <mergeCell ref="K66:Q66"/>
    <mergeCell ref="H49:I49"/>
    <mergeCell ref="L49:M49"/>
    <mergeCell ref="P49:Q49"/>
    <mergeCell ref="K52:L52"/>
    <mergeCell ref="A51:S51"/>
    <mergeCell ref="S52:T52"/>
    <mergeCell ref="T49:U49"/>
    <mergeCell ref="C65:I65"/>
    <mergeCell ref="K65:Q65"/>
    <mergeCell ref="A53:AD53"/>
    <mergeCell ref="A54:AD54"/>
    <mergeCell ref="C61:Q61"/>
    <mergeCell ref="C62:I62"/>
    <mergeCell ref="K62:Q62"/>
    <mergeCell ref="AD40:AD41"/>
    <mergeCell ref="AD42:AD43"/>
    <mergeCell ref="B5:B6"/>
    <mergeCell ref="A5:A6"/>
    <mergeCell ref="K67:Q67"/>
    <mergeCell ref="D49:E49"/>
    <mergeCell ref="C63:I63"/>
    <mergeCell ref="K63:Q63"/>
    <mergeCell ref="C64:I64"/>
    <mergeCell ref="K64:Q64"/>
  </mergeCells>
  <printOptions/>
  <pageMargins left="0.7480314960629921" right="0.5905511811023623" top="1.0236220472440944" bottom="0.3937007874015748" header="0.2362204724409449" footer="0.3937007874015748"/>
  <pageSetup fitToHeight="1" fitToWidth="1" horizontalDpi="600" verticalDpi="600" orientation="landscape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Przemysław Piekarek</cp:lastModifiedBy>
  <cp:lastPrinted>2022-05-17T13:13:11Z</cp:lastPrinted>
  <dcterms:created xsi:type="dcterms:W3CDTF">2009-07-30T11:08:12Z</dcterms:created>
  <dcterms:modified xsi:type="dcterms:W3CDTF">2023-04-21T09:03:21Z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